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2C15B486-8EC2-45D4-A818-32092307CF9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май 2022" sheetId="24" r:id="rId1"/>
    <sheet name="апрель 2022 =" sheetId="23" r:id="rId2"/>
    <sheet name="март 2022" sheetId="22" r:id="rId3"/>
    <sheet name="МЦП декабрь 2021  " sheetId="21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24" l="1"/>
  <c r="J44" i="24" s="1"/>
  <c r="J33" i="24"/>
  <c r="J38" i="24"/>
  <c r="N38" i="24" s="1"/>
  <c r="L38" i="24"/>
  <c r="M38" i="24"/>
  <c r="M39" i="24"/>
  <c r="N39" i="24"/>
  <c r="J40" i="24"/>
  <c r="M40" i="24" s="1"/>
  <c r="L40" i="24"/>
  <c r="N40" i="24" s="1"/>
  <c r="M41" i="24"/>
  <c r="N41" i="24"/>
  <c r="N43" i="24"/>
  <c r="M43" i="24"/>
  <c r="L42" i="24"/>
  <c r="J42" i="24"/>
  <c r="N37" i="24"/>
  <c r="M37" i="24"/>
  <c r="L36" i="24"/>
  <c r="J36" i="24"/>
  <c r="N35" i="24"/>
  <c r="M35" i="24"/>
  <c r="L34" i="24"/>
  <c r="J34" i="24"/>
  <c r="L33" i="24"/>
  <c r="N32" i="24"/>
  <c r="M32" i="24"/>
  <c r="L31" i="24"/>
  <c r="J31" i="24"/>
  <c r="M31" i="24" s="1"/>
  <c r="L30" i="24"/>
  <c r="J30" i="24"/>
  <c r="N29" i="24"/>
  <c r="M29" i="24"/>
  <c r="M28" i="24" s="1"/>
  <c r="L28" i="24"/>
  <c r="J28" i="24"/>
  <c r="M27" i="24"/>
  <c r="L27" i="24"/>
  <c r="J27" i="24"/>
  <c r="N26" i="24"/>
  <c r="M26" i="24"/>
  <c r="L25" i="24"/>
  <c r="J25" i="24"/>
  <c r="N24" i="24"/>
  <c r="M24" i="24"/>
  <c r="L23" i="24"/>
  <c r="J23" i="24"/>
  <c r="N22" i="24"/>
  <c r="M22" i="24"/>
  <c r="N21" i="24"/>
  <c r="M21" i="24"/>
  <c r="N20" i="24"/>
  <c r="M20" i="24"/>
  <c r="N19" i="24"/>
  <c r="M19" i="24"/>
  <c r="L18" i="24"/>
  <c r="N17" i="24"/>
  <c r="M17" i="24"/>
  <c r="L16" i="24"/>
  <c r="J16" i="24"/>
  <c r="L15" i="24"/>
  <c r="J15" i="24"/>
  <c r="N14" i="24"/>
  <c r="M14" i="24"/>
  <c r="N13" i="24"/>
  <c r="M13" i="24"/>
  <c r="N12" i="24"/>
  <c r="M12" i="24"/>
  <c r="N11" i="24"/>
  <c r="M11" i="24"/>
  <c r="L10" i="24"/>
  <c r="J10" i="24"/>
  <c r="N9" i="24"/>
  <c r="M9" i="24"/>
  <c r="N8" i="24"/>
  <c r="M8" i="24"/>
  <c r="L7" i="24"/>
  <c r="J7" i="24"/>
  <c r="N25" i="24" l="1"/>
  <c r="N15" i="24"/>
  <c r="J6" i="24"/>
  <c r="N27" i="24"/>
  <c r="N30" i="24"/>
  <c r="N34" i="24"/>
  <c r="N36" i="24"/>
  <c r="N16" i="24"/>
  <c r="M25" i="24"/>
  <c r="M15" i="24"/>
  <c r="N42" i="24"/>
  <c r="N10" i="24"/>
  <c r="N31" i="24"/>
  <c r="N33" i="24"/>
  <c r="M16" i="24"/>
  <c r="N23" i="24"/>
  <c r="N28" i="24"/>
  <c r="M30" i="24"/>
  <c r="M36" i="24"/>
  <c r="N18" i="24"/>
  <c r="M18" i="24"/>
  <c r="M10" i="24"/>
  <c r="L44" i="24"/>
  <c r="M7" i="24"/>
  <c r="N7" i="24"/>
  <c r="M23" i="24"/>
  <c r="M33" i="24"/>
  <c r="M34" i="24"/>
  <c r="M42" i="24"/>
  <c r="L6" i="24"/>
  <c r="N39" i="23"/>
  <c r="M39" i="23"/>
  <c r="L38" i="23"/>
  <c r="N38" i="23" s="1"/>
  <c r="J38" i="23"/>
  <c r="M38" i="23" s="1"/>
  <c r="N37" i="23"/>
  <c r="M37" i="23"/>
  <c r="L36" i="23"/>
  <c r="N36" i="23" s="1"/>
  <c r="J36" i="23"/>
  <c r="N35" i="23"/>
  <c r="M35" i="23"/>
  <c r="L34" i="23"/>
  <c r="N34" i="23" s="1"/>
  <c r="J34" i="23"/>
  <c r="M34" i="23" s="1"/>
  <c r="L33" i="23"/>
  <c r="N33" i="23" s="1"/>
  <c r="J33" i="23"/>
  <c r="N32" i="23"/>
  <c r="M32" i="23"/>
  <c r="L31" i="23"/>
  <c r="N31" i="23" s="1"/>
  <c r="J31" i="23"/>
  <c r="L30" i="23"/>
  <c r="N30" i="23" s="1"/>
  <c r="J30" i="23"/>
  <c r="N29" i="23"/>
  <c r="M29" i="23"/>
  <c r="M28" i="23" s="1"/>
  <c r="N28" i="23"/>
  <c r="L28" i="23"/>
  <c r="J28" i="23"/>
  <c r="L27" i="23"/>
  <c r="N27" i="23" s="1"/>
  <c r="J27" i="23"/>
  <c r="N26" i="23"/>
  <c r="M26" i="23"/>
  <c r="L25" i="23"/>
  <c r="N25" i="23" s="1"/>
  <c r="J25" i="23"/>
  <c r="N24" i="23"/>
  <c r="M24" i="23"/>
  <c r="N23" i="23"/>
  <c r="L23" i="23"/>
  <c r="J23" i="23"/>
  <c r="M23" i="23" s="1"/>
  <c r="N22" i="23"/>
  <c r="M22" i="23"/>
  <c r="N21" i="23"/>
  <c r="M21" i="23"/>
  <c r="N20" i="23"/>
  <c r="M20" i="23"/>
  <c r="N19" i="23"/>
  <c r="M19" i="23"/>
  <c r="L18" i="23"/>
  <c r="J18" i="23"/>
  <c r="N17" i="23"/>
  <c r="M17" i="23"/>
  <c r="L16" i="23"/>
  <c r="N16" i="23" s="1"/>
  <c r="J16" i="23"/>
  <c r="L15" i="23"/>
  <c r="N15" i="23" s="1"/>
  <c r="J15" i="23"/>
  <c r="N14" i="23"/>
  <c r="M14" i="23"/>
  <c r="N13" i="23"/>
  <c r="M13" i="23"/>
  <c r="N12" i="23"/>
  <c r="M12" i="23"/>
  <c r="N11" i="23"/>
  <c r="M11" i="23"/>
  <c r="L10" i="23"/>
  <c r="N10" i="23" s="1"/>
  <c r="J10" i="23"/>
  <c r="N9" i="23"/>
  <c r="M9" i="23"/>
  <c r="N8" i="23"/>
  <c r="M8" i="23"/>
  <c r="L7" i="23"/>
  <c r="N7" i="23" s="1"/>
  <c r="J7" i="23"/>
  <c r="L18" i="22"/>
  <c r="M21" i="22"/>
  <c r="N21" i="22"/>
  <c r="N39" i="22"/>
  <c r="M39" i="22"/>
  <c r="L38" i="22"/>
  <c r="N38" i="22" s="1"/>
  <c r="J38" i="22"/>
  <c r="N37" i="22"/>
  <c r="M37" i="22"/>
  <c r="L36" i="22"/>
  <c r="J36" i="22"/>
  <c r="N36" i="22" s="1"/>
  <c r="N35" i="22"/>
  <c r="M35" i="22"/>
  <c r="L34" i="22"/>
  <c r="J34" i="22"/>
  <c r="L33" i="22"/>
  <c r="J33" i="22"/>
  <c r="M33" i="22" s="1"/>
  <c r="N32" i="22"/>
  <c r="M32" i="22"/>
  <c r="L31" i="22"/>
  <c r="J31" i="22"/>
  <c r="M30" i="22"/>
  <c r="L30" i="22"/>
  <c r="J30" i="22"/>
  <c r="N30" i="22" s="1"/>
  <c r="N29" i="22"/>
  <c r="M29" i="22"/>
  <c r="M27" i="22" s="1"/>
  <c r="L28" i="22"/>
  <c r="J28" i="22"/>
  <c r="L27" i="22"/>
  <c r="J27" i="22"/>
  <c r="N26" i="22"/>
  <c r="M26" i="22"/>
  <c r="L25" i="22"/>
  <c r="M25" i="22" s="1"/>
  <c r="J25" i="22"/>
  <c r="N24" i="22"/>
  <c r="M24" i="22"/>
  <c r="L23" i="22"/>
  <c r="N23" i="22" s="1"/>
  <c r="J23" i="22"/>
  <c r="N22" i="22"/>
  <c r="M22" i="22"/>
  <c r="N20" i="22"/>
  <c r="M20" i="22"/>
  <c r="N19" i="22"/>
  <c r="M19" i="22"/>
  <c r="M18" i="22"/>
  <c r="J18" i="22"/>
  <c r="N17" i="22"/>
  <c r="M17" i="22"/>
  <c r="L16" i="22"/>
  <c r="N16" i="22" s="1"/>
  <c r="J16" i="22"/>
  <c r="L15" i="22"/>
  <c r="N15" i="22" s="1"/>
  <c r="J15" i="22"/>
  <c r="N14" i="22"/>
  <c r="M14" i="22"/>
  <c r="N13" i="22"/>
  <c r="M13" i="22"/>
  <c r="N12" i="22"/>
  <c r="M12" i="22"/>
  <c r="N11" i="22"/>
  <c r="M11" i="22"/>
  <c r="L10" i="22"/>
  <c r="N10" i="22" s="1"/>
  <c r="J10" i="22"/>
  <c r="N9" i="22"/>
  <c r="M9" i="22"/>
  <c r="N8" i="22"/>
  <c r="M8" i="22"/>
  <c r="L7" i="22"/>
  <c r="J7" i="22"/>
  <c r="J6" i="22"/>
  <c r="L27" i="21"/>
  <c r="L16" i="21"/>
  <c r="J39" i="21"/>
  <c r="L32" i="21"/>
  <c r="J32" i="21"/>
  <c r="J29" i="21"/>
  <c r="L29" i="21"/>
  <c r="M29" i="21" s="1"/>
  <c r="J30" i="21"/>
  <c r="L30" i="21"/>
  <c r="M30" i="21" s="1"/>
  <c r="M31" i="21"/>
  <c r="N31" i="21"/>
  <c r="J27" i="21"/>
  <c r="N27" i="21" s="1"/>
  <c r="N38" i="21"/>
  <c r="M38" i="21"/>
  <c r="L37" i="21"/>
  <c r="J37" i="21"/>
  <c r="N36" i="21"/>
  <c r="M36" i="21"/>
  <c r="L35" i="21"/>
  <c r="J35" i="21"/>
  <c r="N34" i="21"/>
  <c r="M34" i="21"/>
  <c r="L33" i="21"/>
  <c r="J33" i="21"/>
  <c r="N17" i="21"/>
  <c r="M17" i="21"/>
  <c r="J16" i="21"/>
  <c r="L15" i="21"/>
  <c r="J15" i="21"/>
  <c r="N28" i="21"/>
  <c r="M28" i="21"/>
  <c r="M27" i="21" s="1"/>
  <c r="L26" i="21"/>
  <c r="J26" i="21"/>
  <c r="N25" i="21"/>
  <c r="M25" i="21"/>
  <c r="L24" i="21"/>
  <c r="J24" i="21"/>
  <c r="N23" i="21"/>
  <c r="M23" i="21"/>
  <c r="L22" i="21"/>
  <c r="J22" i="21"/>
  <c r="N21" i="21"/>
  <c r="M21" i="21"/>
  <c r="N20" i="21"/>
  <c r="M20" i="21"/>
  <c r="N19" i="21"/>
  <c r="M19" i="21"/>
  <c r="L18" i="21"/>
  <c r="J18" i="21"/>
  <c r="N14" i="21"/>
  <c r="M14" i="21"/>
  <c r="N13" i="21"/>
  <c r="M13" i="21"/>
  <c r="N12" i="21"/>
  <c r="M12" i="21"/>
  <c r="N11" i="21"/>
  <c r="M11" i="21"/>
  <c r="L10" i="21"/>
  <c r="J10" i="21"/>
  <c r="N9" i="21"/>
  <c r="M9" i="21"/>
  <c r="N8" i="21"/>
  <c r="M8" i="21"/>
  <c r="L7" i="21"/>
  <c r="J7" i="21"/>
  <c r="M44" i="24" l="1"/>
  <c r="N44" i="24"/>
  <c r="M6" i="24"/>
  <c r="N6" i="24"/>
  <c r="M33" i="23"/>
  <c r="N18" i="23"/>
  <c r="J40" i="23"/>
  <c r="M18" i="23"/>
  <c r="L6" i="23"/>
  <c r="M15" i="23"/>
  <c r="J6" i="23"/>
  <c r="M27" i="23"/>
  <c r="M25" i="23"/>
  <c r="M30" i="23"/>
  <c r="M31" i="23"/>
  <c r="M36" i="23"/>
  <c r="L40" i="23"/>
  <c r="N40" i="23" s="1"/>
  <c r="M7" i="23"/>
  <c r="M10" i="23"/>
  <c r="M16" i="23"/>
  <c r="L40" i="22"/>
  <c r="N40" i="22" s="1"/>
  <c r="J40" i="22"/>
  <c r="N27" i="22"/>
  <c r="N31" i="22"/>
  <c r="N34" i="22"/>
  <c r="M36" i="22"/>
  <c r="M10" i="22"/>
  <c r="M16" i="22"/>
  <c r="N25" i="22"/>
  <c r="N28" i="22"/>
  <c r="M31" i="22"/>
  <c r="N33" i="22"/>
  <c r="M38" i="22"/>
  <c r="M34" i="22"/>
  <c r="M23" i="22"/>
  <c r="N18" i="22"/>
  <c r="M15" i="22"/>
  <c r="L6" i="22"/>
  <c r="N6" i="22" s="1"/>
  <c r="M7" i="22"/>
  <c r="M28" i="22"/>
  <c r="N7" i="22"/>
  <c r="N30" i="21"/>
  <c r="N29" i="21"/>
  <c r="N37" i="21"/>
  <c r="M15" i="21"/>
  <c r="M35" i="21"/>
  <c r="J6" i="21"/>
  <c r="M37" i="21"/>
  <c r="N10" i="21"/>
  <c r="N18" i="21"/>
  <c r="N16" i="21"/>
  <c r="M10" i="21"/>
  <c r="N24" i="21"/>
  <c r="M33" i="21"/>
  <c r="L6" i="21"/>
  <c r="M18" i="21"/>
  <c r="N32" i="21"/>
  <c r="N7" i="21"/>
  <c r="M24" i="21"/>
  <c r="M32" i="21"/>
  <c r="N26" i="21"/>
  <c r="N15" i="21"/>
  <c r="M7" i="21"/>
  <c r="M16" i="21"/>
  <c r="N33" i="21"/>
  <c r="N35" i="21"/>
  <c r="N22" i="21"/>
  <c r="L39" i="21"/>
  <c r="M22" i="21"/>
  <c r="M26" i="21"/>
  <c r="M6" i="23" l="1"/>
  <c r="M40" i="23"/>
  <c r="N6" i="23"/>
  <c r="M40" i="22"/>
  <c r="M6" i="22"/>
  <c r="N6" i="21"/>
  <c r="M6" i="21"/>
  <c r="N39" i="21"/>
  <c r="M39" i="21"/>
</calcChain>
</file>

<file path=xl/sharedStrings.xml><?xml version="1.0" encoding="utf-8"?>
<sst xmlns="http://schemas.openxmlformats.org/spreadsheetml/2006/main" count="683" uniqueCount="92">
  <si>
    <t/>
  </si>
  <si>
    <t>рублей</t>
  </si>
  <si>
    <t>Наименование</t>
  </si>
  <si>
    <t>Код по бюджетной классификации</t>
  </si>
  <si>
    <t>Текущий финансовый год</t>
  </si>
  <si>
    <t>Кассовые</t>
  </si>
  <si>
    <t>Отклонение</t>
  </si>
  <si>
    <t>%</t>
  </si>
  <si>
    <t>Источник</t>
  </si>
  <si>
    <t>Администратор</t>
  </si>
  <si>
    <t>Раздел подраздел</t>
  </si>
  <si>
    <t>КЦСР</t>
  </si>
  <si>
    <t>КВР</t>
  </si>
  <si>
    <t>выплаты, руб.</t>
  </si>
  <si>
    <t>исполнения</t>
  </si>
  <si>
    <t>финансирования</t>
  </si>
  <si>
    <t>1</t>
  </si>
  <si>
    <t>2</t>
  </si>
  <si>
    <t>3</t>
  </si>
  <si>
    <t>4</t>
  </si>
  <si>
    <t>5</t>
  </si>
  <si>
    <t>Подпрограмма "Обеспечение деятельности председателя Раздольненского сельского совета"</t>
  </si>
  <si>
    <t>901</t>
  </si>
  <si>
    <t>0102</t>
  </si>
  <si>
    <t>0110000000</t>
  </si>
  <si>
    <t>Расходы на выплаты персоналу  государственных (муниципальных) органов</t>
  </si>
  <si>
    <t>0110000110</t>
  </si>
  <si>
    <t>Местный бюджет</t>
  </si>
  <si>
    <t>Иные закупки товаров, работ и услуг для обеспечения  государственных (муниципальных) нужд</t>
  </si>
  <si>
    <t>Подпрограмма "Обеспечение функций Администрации Раздольненского сельского поселения"</t>
  </si>
  <si>
    <t>0104</t>
  </si>
  <si>
    <t>0120000000</t>
  </si>
  <si>
    <t>0120000110</t>
  </si>
  <si>
    <t>0120000190</t>
  </si>
  <si>
    <t xml:space="preserve">Уплата  налогов, сборов  и  иных  платежей </t>
  </si>
  <si>
    <t>0705</t>
  </si>
  <si>
    <t>Подпрограмма  "Обеспечение функций муниципального казенного учреждения "Учреждение по обеспечению деятельности органов местного самоуправления муниципального образования Раздольненское сельское поселение Раздольненского района Республики Крым"</t>
  </si>
  <si>
    <t>0113</t>
  </si>
  <si>
    <t>0130000000</t>
  </si>
  <si>
    <t>Расходы на выплаты персоналу казенных  учреждений</t>
  </si>
  <si>
    <t>0130000590</t>
  </si>
  <si>
    <t>0503</t>
  </si>
  <si>
    <t>0314</t>
  </si>
  <si>
    <t>080020070</t>
  </si>
  <si>
    <t>Расходы на осуществление вопросов местного значения: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</t>
  </si>
  <si>
    <t>0409</t>
  </si>
  <si>
    <t>0500020130</t>
  </si>
  <si>
    <t>Районный бюджет</t>
  </si>
  <si>
    <t>0412</t>
  </si>
  <si>
    <t>0600020050</t>
  </si>
  <si>
    <t>0502</t>
  </si>
  <si>
    <t>0200020080</t>
  </si>
  <si>
    <t>0300020020</t>
  </si>
  <si>
    <t>1102</t>
  </si>
  <si>
    <t>0700020040</t>
  </si>
  <si>
    <t>Итого</t>
  </si>
  <si>
    <t xml:space="preserve">Использованны данные формы 0503117 с.2                             </t>
  </si>
  <si>
    <t>Председатель     Раздольненского    сельского    совета -</t>
  </si>
  <si>
    <t>Муниципальная целевая программа "Обеспечение деятельности органов местного самоуправления муниципального образования  Раздольненское сельское поселение Раздольненского района Республики Крым на 2021-2023 годы"</t>
  </si>
  <si>
    <t>Муниципальная  целевая  программа "Профилактика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 Раздольненское сельское поселение Раздольненского района Республики Крым на 2021-2023 годы</t>
  </si>
  <si>
    <t>Муниципальная целевая  программа "Ремонт и содержание дорог общего пользования муниципального образования Раздольненское сельское поселение Раздольненского района Республики Крым на 2021-2023 годы"</t>
  </si>
  <si>
    <t>Муниципальная целевая программа «Развитие сферы жилищно-коммунального хозяйства муниципального образования Раздольненское  сельское поселение  Раздольненского  района  Республики  Крым на 2021-2023 годы "</t>
  </si>
  <si>
    <t>Расходы на осуществление мероприятий муниципальной целевой программы «Развитие сферы жилищно-коммунального хозяйства муниципального образования Раздольненское  сельское поселение  Раздольненского  района  Республики  Крым на 2021-2023 годы "</t>
  </si>
  <si>
    <t xml:space="preserve">Муниципальная  целевая   программа «Формирование современной городской среды» муниципального образования Раздольненское сельское поселение Раздольненского района Республики Крым  на 2021-2023 годы </t>
  </si>
  <si>
    <t xml:space="preserve">Расходы связанные с реализацией мероприятий муниципальной целевой программы «Формирование современной городской среды» муниципального образования Раздольненское сельское поселение Раздольненского района Республики Крым  на 2021-2023 годы </t>
  </si>
  <si>
    <t>Муниципальная целевая программа «Развитие физической культуры и спорта на территории муниципального образования Раздольненское сельское поселение  Раздольненского  района   Республики  Крым на  2021-2023 годы»</t>
  </si>
  <si>
    <t>Муниципальная  целевая  Программа «Организация и проведение праздничных, торжественных и зрелищных мероприятий на территории муниципального образования Раздольненское сельское поселение  Раздольненского  района   Республики  Крым на  2021-2023 годы»</t>
  </si>
  <si>
    <t>Расходы связанные с реализацией мероприятий муниципальной программы  «Организация и проведение праздничных, торжественных и зрелищных мероприятий на территории муниципального образования Раздольненское сельское поселение  Раздольненского  района   Республики  Крым на  2021-2022 годы»</t>
  </si>
  <si>
    <t>Расходы на благоустройство общественных территорий (в части благоустройства дворовых территорий)</t>
  </si>
  <si>
    <t>03000М3701</t>
  </si>
  <si>
    <t xml:space="preserve">Муниципальная  целевая  программа "Об утверждении муниципальной целевой программы «Профилактика преступлений и иных правонарушений» на территории Раздольненского сельского поселения
на 2021 - 2022 годы»
</t>
  </si>
  <si>
    <t>Оценка эффективности реализации  муниципальных целевых программ  бюджета муниципального образования Раздольненское сельское поселение  Раздольненского района Республики Крым за январь-февраль 2022 года</t>
  </si>
  <si>
    <t xml:space="preserve">Глава администрации Раздольненского сельского поселения                                                   А.В.Азарянц                       </t>
  </si>
  <si>
    <t>Оценка эффективности реализации  муниципальных целевых программ  бюджета муниципального образования Раздольненское сельское поселение  Раздольненского района Республики Крым за январь-март 2022 года</t>
  </si>
  <si>
    <t>Муниципальная целевая программа "Обеспечение деятельности органов местного самоуправления муниципального образования  Раздольненское сельское поселение Раздольненского района Республики Крым на 2022-2024 годы"</t>
  </si>
  <si>
    <t>Муниципальная целевая программа «Развитие сферы жилищно-коммунального хозяйства муниципального образования Раздольненское  сельское поселение  Раздольненского  района  Республики  Крым на 2022-2024 годы "</t>
  </si>
  <si>
    <t>Расходы на осуществление мероприятий муниципальной целевой программы «Развитие сферы жилищно-коммунального хозяйства муниципального образования Раздольненское  сельское поселение  Раздольненского  района  Республики  Крым на 2022-2024 годы "</t>
  </si>
  <si>
    <t>Муниципальная  целевая  программа "Профилактика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 Раздольненское сельское поселение Раздольненского района Республики Крым на 2022-2024 годы</t>
  </si>
  <si>
    <t xml:space="preserve">Муниципальная  целевая  программа "Об утверждении муниципальной целевой программы «Профилактика преступлений и иных правонарушений» на территории Раздольненского сельского поселения
на 2022 - 2024 годы»
</t>
  </si>
  <si>
    <t>Муниципальная целевая  программа "Ремонт и содержание дорог общего пользования муниципального образования Раздольненское сельское поселение Раздольненского района Республики Крым на 2022-2024 годы"</t>
  </si>
  <si>
    <t>Муниципальная  целевая  Программа «Организация и проведение праздничных, торжественных и зрелищных мероприятий на территории муниципального образования Раздольненское сельское поселение  Раздольненского  района   Республики  Крым на  2022-2024 годы»</t>
  </si>
  <si>
    <t>Расходы связанные с реализацией мероприятий муниципальной программы  «Организация и проведение праздничных, торжественных и зрелищных мероприятий на территории муниципального образования Раздольненское сельское поселение  Раздольненского  района   Республики  Крым на  2022-2024 годы»</t>
  </si>
  <si>
    <t xml:space="preserve">Муниципальная  целевая   программа «Формирование современной городской среды» муниципального образования Раздольненское сельское поселение Раздольненского района Республики Крым  на 2022-2024 годы </t>
  </si>
  <si>
    <t xml:space="preserve">Расходы связанные с реализацией мероприятий муниципальной целевой программы «Формирование современной городской среды» муниципального образования Раздольненское сельское поселение Раздольненского района Республики Крым  на 2022-2024 годы </t>
  </si>
  <si>
    <t>Муниципальная целевая программа «Развитие физической культуры и спорта на территории муниципального образования Раздольненское сельское поселение  Раздольненского  района   Республики  Крым на  2022-2024 годы»</t>
  </si>
  <si>
    <t>Оценка эффективности реализации  муниципальных целевых программ  бюджета муниципального образования Раздольненское сельское поселение  Раздольненского района Республики Крым за январь-апрель 2022 года</t>
  </si>
  <si>
    <t>1000000590</t>
  </si>
  <si>
    <t>Оценка эффективности реализации  муниципальных целевых программ  бюджета муниципального образования Раздольненское сельское поселение  Раздольненского района Республики Крым за январь-май 2022 года</t>
  </si>
  <si>
    <t>Расходы на приобретение специализированной техники для надлежащего санитарного состояния и благоустройства территорий муниципальных образований Республики Крым</t>
  </si>
  <si>
    <t>03000М370Ч</t>
  </si>
  <si>
    <t>Расходы на благоустройство общественных территорий (средства прошлого периода - 2021 год)</t>
  </si>
  <si>
    <t>03000М37Т2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</si>
</sst>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sz val="10"/>
      <color theme="1"/>
      <name val="Arial Cyr"/>
      <charset val="204"/>
    </font>
    <font>
      <sz val="10"/>
      <color theme="1"/>
      <name val="Arial"/>
      <family val="2"/>
      <charset val="204"/>
    </font>
    <font>
      <sz val="6"/>
      <color theme="1"/>
      <name val="Tahoma"/>
      <family val="2"/>
      <charset val="204"/>
    </font>
    <font>
      <sz val="14"/>
      <color theme="1"/>
      <name val="Tahoma"/>
      <family val="2"/>
      <charset val="204"/>
    </font>
    <font>
      <sz val="14"/>
      <color theme="1"/>
      <name val="Arial Cyr"/>
      <charset val="204"/>
    </font>
    <font>
      <sz val="10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12"/>
      <color theme="1"/>
      <name val="Arial Cyr"/>
      <charset val="204"/>
    </font>
    <font>
      <b/>
      <sz val="12"/>
      <color theme="1"/>
      <name val="Tahoma"/>
      <family val="2"/>
      <charset val="204"/>
    </font>
    <font>
      <b/>
      <sz val="12"/>
      <color theme="1"/>
      <name val="Arial Cyr"/>
      <charset val="204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  <font>
      <sz val="9"/>
      <color theme="1"/>
      <name val="Tahoma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6"/>
      <color theme="1"/>
      <name val="Arial"/>
      <family val="2"/>
      <charset val="204"/>
    </font>
    <font>
      <sz val="7"/>
      <color theme="1"/>
      <name val="Arial"/>
      <family val="2"/>
      <charset val="204"/>
    </font>
    <font>
      <b/>
      <sz val="10"/>
      <name val="Tahoma"/>
      <family val="2"/>
      <charset val="204"/>
    </font>
    <font>
      <b/>
      <sz val="8"/>
      <name val="Tahoma"/>
      <family val="2"/>
      <charset val="204"/>
    </font>
    <font>
      <b/>
      <sz val="12"/>
      <name val="Tahoma"/>
      <family val="2"/>
      <charset val="204"/>
    </font>
    <font>
      <b/>
      <sz val="12"/>
      <name val="Arial Cyr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sz val="8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3" fillId="0" borderId="0" xfId="0" applyNumberFormat="1" applyFont="1"/>
    <xf numFmtId="0" fontId="4" fillId="0" borderId="4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5" fillId="2" borderId="17" xfId="0" applyNumberFormat="1" applyFont="1" applyFill="1" applyBorder="1" applyAlignment="1">
      <alignment horizontal="center" vertical="top" wrapText="1"/>
    </xf>
    <xf numFmtId="4" fontId="9" fillId="3" borderId="19" xfId="0" applyNumberFormat="1" applyFont="1" applyFill="1" applyBorder="1" applyAlignment="1">
      <alignment horizontal="center" vertical="center"/>
    </xf>
    <xf numFmtId="10" fontId="10" fillId="3" borderId="19" xfId="0" applyNumberFormat="1" applyFont="1" applyFill="1" applyBorder="1" applyAlignment="1">
      <alignment horizontal="center" vertical="center"/>
    </xf>
    <xf numFmtId="10" fontId="10" fillId="3" borderId="19" xfId="0" applyNumberFormat="1" applyFont="1" applyFill="1" applyBorder="1" applyAlignment="1">
      <alignment horizontal="right" vertical="center"/>
    </xf>
    <xf numFmtId="4" fontId="11" fillId="0" borderId="19" xfId="0" applyNumberFormat="1" applyFont="1" applyBorder="1" applyAlignment="1">
      <alignment horizontal="center" vertical="center"/>
    </xf>
    <xf numFmtId="10" fontId="12" fillId="0" borderId="19" xfId="0" applyNumberFormat="1" applyFont="1" applyBorder="1" applyAlignment="1">
      <alignment horizontal="center" vertical="center"/>
    </xf>
    <xf numFmtId="4" fontId="11" fillId="2" borderId="19" xfId="0" applyNumberFormat="1" applyFont="1" applyFill="1" applyBorder="1" applyAlignment="1">
      <alignment horizontal="center" vertical="center"/>
    </xf>
    <xf numFmtId="10" fontId="12" fillId="2" borderId="19" xfId="0" applyNumberFormat="1" applyFont="1" applyFill="1" applyBorder="1" applyAlignment="1">
      <alignment horizontal="center" vertical="center"/>
    </xf>
    <xf numFmtId="4" fontId="11" fillId="4" borderId="19" xfId="0" applyNumberFormat="1" applyFont="1" applyFill="1" applyBorder="1" applyAlignment="1">
      <alignment horizontal="center" vertical="center"/>
    </xf>
    <xf numFmtId="4" fontId="6" fillId="5" borderId="19" xfId="0" applyNumberFormat="1" applyFont="1" applyFill="1" applyBorder="1" applyAlignment="1">
      <alignment horizontal="center" vertical="center"/>
    </xf>
    <xf numFmtId="10" fontId="7" fillId="5" borderId="19" xfId="0" applyNumberFormat="1" applyFont="1" applyFill="1" applyBorder="1" applyAlignment="1">
      <alignment horizontal="center" vertical="center"/>
    </xf>
    <xf numFmtId="4" fontId="9" fillId="0" borderId="19" xfId="0" applyNumberFormat="1" applyFont="1" applyBorder="1" applyAlignment="1">
      <alignment horizontal="center" vertical="center"/>
    </xf>
    <xf numFmtId="10" fontId="10" fillId="0" borderId="19" xfId="0" applyNumberFormat="1" applyFont="1" applyBorder="1" applyAlignment="1">
      <alignment horizontal="center" vertical="center"/>
    </xf>
    <xf numFmtId="10" fontId="10" fillId="0" borderId="19" xfId="0" applyNumberFormat="1" applyFont="1" applyBorder="1" applyAlignment="1">
      <alignment vertical="center"/>
    </xf>
    <xf numFmtId="10" fontId="13" fillId="0" borderId="19" xfId="0" applyNumberFormat="1" applyFont="1" applyBorder="1" applyAlignment="1">
      <alignment horizontal="center" vertical="center" wrapText="1"/>
    </xf>
    <xf numFmtId="4" fontId="9" fillId="2" borderId="19" xfId="0" applyNumberFormat="1" applyFont="1" applyFill="1" applyBorder="1" applyAlignment="1">
      <alignment horizontal="center" vertical="center"/>
    </xf>
    <xf numFmtId="10" fontId="10" fillId="2" borderId="19" xfId="0" applyNumberFormat="1" applyFont="1" applyFill="1" applyBorder="1" applyAlignment="1">
      <alignment horizontal="center" vertical="center"/>
    </xf>
    <xf numFmtId="0" fontId="10" fillId="0" borderId="0" xfId="0" applyFont="1"/>
    <xf numFmtId="0" fontId="16" fillId="0" borderId="0" xfId="0" applyFont="1"/>
    <xf numFmtId="0" fontId="4" fillId="0" borderId="11" xfId="0" applyNumberFormat="1" applyFont="1" applyBorder="1" applyAlignment="1">
      <alignment horizontal="center" vertical="top"/>
    </xf>
    <xf numFmtId="0" fontId="8" fillId="0" borderId="4" xfId="0" applyNumberFormat="1" applyFont="1" applyBorder="1" applyAlignment="1">
      <alignment horizontal="center"/>
    </xf>
    <xf numFmtId="0" fontId="8" fillId="0" borderId="5" xfId="0" applyNumberFormat="1" applyFont="1" applyBorder="1" applyAlignment="1">
      <alignment horizontal="center"/>
    </xf>
    <xf numFmtId="4" fontId="6" fillId="6" borderId="18" xfId="0" applyNumberFormat="1" applyFont="1" applyFill="1" applyBorder="1" applyAlignment="1">
      <alignment horizontal="center" vertical="center"/>
    </xf>
    <xf numFmtId="10" fontId="7" fillId="6" borderId="18" xfId="0" applyNumberFormat="1" applyFont="1" applyFill="1" applyBorder="1" applyAlignment="1">
      <alignment horizontal="center" vertical="center"/>
    </xf>
    <xf numFmtId="4" fontId="6" fillId="5" borderId="19" xfId="0" applyNumberFormat="1" applyFont="1" applyFill="1" applyBorder="1" applyAlignment="1">
      <alignment vertical="center"/>
    </xf>
    <xf numFmtId="10" fontId="7" fillId="5" borderId="19" xfId="0" applyNumberFormat="1" applyFont="1" applyFill="1" applyBorder="1" applyAlignment="1">
      <alignment vertical="center"/>
    </xf>
    <xf numFmtId="4" fontId="11" fillId="0" borderId="19" xfId="0" applyNumberFormat="1" applyFont="1" applyBorder="1" applyAlignment="1">
      <alignment vertical="center"/>
    </xf>
    <xf numFmtId="10" fontId="12" fillId="0" borderId="19" xfId="0" applyNumberFormat="1" applyFont="1" applyBorder="1" applyAlignment="1">
      <alignment vertical="center"/>
    </xf>
    <xf numFmtId="49" fontId="8" fillId="2" borderId="19" xfId="0" applyNumberFormat="1" applyFont="1" applyFill="1" applyBorder="1" applyAlignment="1">
      <alignment horizontal="center" vertical="center" wrapText="1"/>
    </xf>
    <xf numFmtId="49" fontId="8" fillId="3" borderId="19" xfId="0" applyNumberFormat="1" applyFont="1" applyFill="1" applyBorder="1" applyAlignment="1">
      <alignment horizontal="center" vertical="center" wrapText="1"/>
    </xf>
    <xf numFmtId="49" fontId="8" fillId="4" borderId="19" xfId="0" applyNumberFormat="1" applyFont="1" applyFill="1" applyBorder="1" applyAlignment="1">
      <alignment horizontal="center" vertical="center" wrapText="1"/>
    </xf>
    <xf numFmtId="49" fontId="8" fillId="5" borderId="19" xfId="0" applyNumberFormat="1" applyFont="1" applyFill="1" applyBorder="1" applyAlignment="1">
      <alignment horizontal="center" vertical="center" wrapText="1"/>
    </xf>
    <xf numFmtId="10" fontId="7" fillId="6" borderId="18" xfId="0" applyNumberFormat="1" applyFont="1" applyFill="1" applyBorder="1" applyAlignment="1">
      <alignment horizontal="right" vertical="center"/>
    </xf>
    <xf numFmtId="0" fontId="9" fillId="2" borderId="0" xfId="0" applyNumberFormat="1" applyFont="1" applyFill="1" applyBorder="1" applyAlignment="1">
      <alignment horizontal="right" vertical="top" wrapText="1"/>
    </xf>
    <xf numFmtId="0" fontId="2" fillId="2" borderId="0" xfId="0" applyNumberFormat="1" applyFont="1" applyFill="1" applyAlignment="1">
      <alignment horizontal="left" vertical="center" wrapText="1"/>
    </xf>
    <xf numFmtId="0" fontId="3" fillId="0" borderId="0" xfId="0" applyFont="1"/>
    <xf numFmtId="0" fontId="10" fillId="0" borderId="0" xfId="0" applyNumberFormat="1" applyFont="1"/>
    <xf numFmtId="49" fontId="20" fillId="2" borderId="19" xfId="0" applyNumberFormat="1" applyFont="1" applyFill="1" applyBorder="1" applyAlignment="1">
      <alignment horizontal="center" vertical="center" wrapText="1"/>
    </xf>
    <xf numFmtId="4" fontId="22" fillId="0" borderId="19" xfId="0" applyNumberFormat="1" applyFont="1" applyBorder="1" applyAlignment="1">
      <alignment horizontal="center" vertical="center"/>
    </xf>
    <xf numFmtId="4" fontId="22" fillId="2" borderId="19" xfId="0" applyNumberFormat="1" applyFont="1" applyFill="1" applyBorder="1" applyAlignment="1">
      <alignment horizontal="center" vertical="center"/>
    </xf>
    <xf numFmtId="10" fontId="23" fillId="2" borderId="19" xfId="0" applyNumberFormat="1" applyFont="1" applyFill="1" applyBorder="1" applyAlignment="1">
      <alignment horizontal="center" vertical="center"/>
    </xf>
    <xf numFmtId="10" fontId="24" fillId="0" borderId="19" xfId="0" applyNumberFormat="1" applyFont="1" applyBorder="1" applyAlignment="1">
      <alignment horizontal="center" vertical="center" wrapText="1"/>
    </xf>
    <xf numFmtId="0" fontId="25" fillId="0" borderId="0" xfId="0" applyNumberFormat="1" applyFont="1"/>
    <xf numFmtId="0" fontId="14" fillId="2" borderId="0" xfId="0" applyNumberFormat="1" applyFont="1" applyFill="1" applyBorder="1" applyAlignment="1">
      <alignment horizontal="left" vertical="top" wrapText="1"/>
    </xf>
    <xf numFmtId="4" fontId="11" fillId="2" borderId="0" xfId="0" applyNumberFormat="1" applyFont="1" applyFill="1" applyBorder="1" applyAlignment="1">
      <alignment horizontal="right" vertical="top" wrapText="1"/>
    </xf>
    <xf numFmtId="0" fontId="8" fillId="2" borderId="19" xfId="0" applyNumberFormat="1" applyFont="1" applyFill="1" applyBorder="1" applyAlignment="1">
      <alignment horizontal="center" vertical="center" wrapText="1"/>
    </xf>
    <xf numFmtId="0" fontId="8" fillId="5" borderId="19" xfId="0" applyNumberFormat="1" applyFont="1" applyFill="1" applyBorder="1" applyAlignment="1">
      <alignment horizontal="center" vertical="center" wrapText="1"/>
    </xf>
    <xf numFmtId="0" fontId="8" fillId="4" borderId="19" xfId="0" applyNumberFormat="1" applyFont="1" applyFill="1" applyBorder="1" applyAlignment="1">
      <alignment horizontal="center" vertical="center" wrapText="1"/>
    </xf>
    <xf numFmtId="0" fontId="8" fillId="3" borderId="19" xfId="0" applyNumberFormat="1" applyFont="1" applyFill="1" applyBorder="1" applyAlignment="1">
      <alignment horizontal="center" vertical="center" wrapText="1"/>
    </xf>
    <xf numFmtId="4" fontId="9" fillId="3" borderId="19" xfId="0" applyNumberFormat="1" applyFont="1" applyFill="1" applyBorder="1" applyAlignment="1">
      <alignment horizontal="center" vertical="center" wrapText="1"/>
    </xf>
    <xf numFmtId="0" fontId="5" fillId="2" borderId="14" xfId="0" applyNumberFormat="1" applyFont="1" applyFill="1" applyBorder="1" applyAlignment="1">
      <alignment horizontal="center" vertical="top" wrapText="1"/>
    </xf>
    <xf numFmtId="0" fontId="6" fillId="6" borderId="18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right" vertical="top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14" fillId="2" borderId="0" xfId="0" applyNumberFormat="1" applyFont="1" applyFill="1" applyBorder="1" applyAlignment="1">
      <alignment horizontal="left" vertical="top" wrapText="1"/>
    </xf>
    <xf numFmtId="4" fontId="11" fillId="2" borderId="0" xfId="0" applyNumberFormat="1" applyFont="1" applyFill="1" applyBorder="1" applyAlignment="1">
      <alignment horizontal="right" vertical="top" wrapText="1"/>
    </xf>
    <xf numFmtId="0" fontId="8" fillId="2" borderId="19" xfId="0" applyNumberFormat="1" applyFont="1" applyFill="1" applyBorder="1" applyAlignment="1">
      <alignment horizontal="center" vertical="center" wrapText="1"/>
    </xf>
    <xf numFmtId="0" fontId="8" fillId="5" borderId="19" xfId="0" applyNumberFormat="1" applyFont="1" applyFill="1" applyBorder="1" applyAlignment="1">
      <alignment horizontal="center" vertical="center" wrapText="1"/>
    </xf>
    <xf numFmtId="0" fontId="8" fillId="4" borderId="19" xfId="0" applyNumberFormat="1" applyFont="1" applyFill="1" applyBorder="1" applyAlignment="1">
      <alignment horizontal="center" vertical="center" wrapText="1"/>
    </xf>
    <xf numFmtId="0" fontId="8" fillId="3" borderId="19" xfId="0" applyNumberFormat="1" applyFont="1" applyFill="1" applyBorder="1" applyAlignment="1">
      <alignment horizontal="center" vertical="center" wrapText="1"/>
    </xf>
    <xf numFmtId="4" fontId="9" fillId="3" borderId="19" xfId="0" applyNumberFormat="1" applyFont="1" applyFill="1" applyBorder="1" applyAlignment="1">
      <alignment horizontal="center" vertical="center" wrapText="1"/>
    </xf>
    <xf numFmtId="0" fontId="5" fillId="2" borderId="14" xfId="0" applyNumberFormat="1" applyFont="1" applyFill="1" applyBorder="1" applyAlignment="1">
      <alignment horizontal="center" vertical="top" wrapText="1"/>
    </xf>
    <xf numFmtId="0" fontId="6" fillId="6" borderId="18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right" vertical="top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5" fillId="2" borderId="14" xfId="0" applyNumberFormat="1" applyFont="1" applyFill="1" applyBorder="1" applyAlignment="1">
      <alignment horizontal="center" vertical="top" wrapText="1"/>
    </xf>
    <xf numFmtId="0" fontId="6" fillId="6" borderId="18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right" vertical="top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8" fillId="2" borderId="19" xfId="0" applyNumberFormat="1" applyFont="1" applyFill="1" applyBorder="1" applyAlignment="1">
      <alignment horizontal="center" vertical="center" wrapText="1"/>
    </xf>
    <xf numFmtId="0" fontId="8" fillId="3" borderId="19" xfId="0" applyNumberFormat="1" applyFont="1" applyFill="1" applyBorder="1" applyAlignment="1">
      <alignment horizontal="center" vertical="center" wrapText="1"/>
    </xf>
    <xf numFmtId="4" fontId="9" fillId="3" borderId="19" xfId="0" applyNumberFormat="1" applyFont="1" applyFill="1" applyBorder="1" applyAlignment="1">
      <alignment horizontal="center" vertical="center" wrapText="1"/>
    </xf>
    <xf numFmtId="0" fontId="8" fillId="4" borderId="19" xfId="0" applyNumberFormat="1" applyFont="1" applyFill="1" applyBorder="1" applyAlignment="1">
      <alignment horizontal="center" vertical="center" wrapText="1"/>
    </xf>
    <xf numFmtId="0" fontId="8" fillId="5" borderId="19" xfId="0" applyNumberFormat="1" applyFont="1" applyFill="1" applyBorder="1" applyAlignment="1">
      <alignment horizontal="center" vertical="center" wrapText="1"/>
    </xf>
    <xf numFmtId="0" fontId="14" fillId="2" borderId="0" xfId="0" applyNumberFormat="1" applyFont="1" applyFill="1" applyBorder="1" applyAlignment="1">
      <alignment horizontal="left" vertical="top" wrapText="1"/>
    </xf>
    <xf numFmtId="4" fontId="11" fillId="2" borderId="0" xfId="0" applyNumberFormat="1" applyFont="1" applyFill="1" applyBorder="1" applyAlignment="1">
      <alignment horizontal="right" vertical="top" wrapText="1"/>
    </xf>
    <xf numFmtId="0" fontId="2" fillId="2" borderId="0" xfId="0" applyNumberFormat="1" applyFont="1" applyFill="1" applyAlignment="1">
      <alignment horizontal="left" vertical="top" wrapText="1"/>
    </xf>
    <xf numFmtId="0" fontId="2" fillId="2" borderId="19" xfId="0" applyNumberFormat="1" applyFont="1" applyFill="1" applyBorder="1" applyAlignment="1">
      <alignment horizontal="left" vertical="center" wrapText="1"/>
    </xf>
    <xf numFmtId="0" fontId="2" fillId="4" borderId="24" xfId="0" applyNumberFormat="1" applyFont="1" applyFill="1" applyBorder="1" applyAlignment="1">
      <alignment horizontal="center" vertical="center" wrapText="1"/>
    </xf>
    <xf numFmtId="0" fontId="2" fillId="4" borderId="22" xfId="0" applyNumberFormat="1" applyFont="1" applyFill="1" applyBorder="1" applyAlignment="1">
      <alignment horizontal="center" vertical="center" wrapText="1"/>
    </xf>
    <xf numFmtId="0" fontId="2" fillId="4" borderId="23" xfId="0" applyNumberFormat="1" applyFont="1" applyFill="1" applyBorder="1" applyAlignment="1">
      <alignment horizontal="center" vertical="center" wrapText="1"/>
    </xf>
    <xf numFmtId="0" fontId="8" fillId="4" borderId="19" xfId="0" applyNumberFormat="1" applyFont="1" applyFill="1" applyBorder="1" applyAlignment="1">
      <alignment horizontal="center" vertical="center" wrapText="1"/>
    </xf>
    <xf numFmtId="4" fontId="11" fillId="4" borderId="19" xfId="0" applyNumberFormat="1" applyFont="1" applyFill="1" applyBorder="1" applyAlignment="1">
      <alignment horizontal="center" vertical="center" wrapText="1"/>
    </xf>
    <xf numFmtId="0" fontId="17" fillId="2" borderId="0" xfId="0" applyNumberFormat="1" applyFont="1" applyFill="1" applyAlignment="1">
      <alignment horizontal="left" vertical="top" wrapText="1"/>
    </xf>
    <xf numFmtId="0" fontId="14" fillId="2" borderId="0" xfId="0" applyNumberFormat="1" applyFont="1" applyFill="1" applyAlignment="1">
      <alignment horizontal="left" wrapText="1"/>
    </xf>
    <xf numFmtId="0" fontId="14" fillId="2" borderId="0" xfId="0" applyNumberFormat="1" applyFont="1" applyFill="1" applyBorder="1" applyAlignment="1">
      <alignment horizontal="center" wrapText="1"/>
    </xf>
    <xf numFmtId="0" fontId="14" fillId="2" borderId="0" xfId="0" applyNumberFormat="1" applyFont="1" applyFill="1" applyBorder="1" applyAlignment="1">
      <alignment horizontal="left" wrapText="1"/>
    </xf>
    <xf numFmtId="0" fontId="18" fillId="2" borderId="0" xfId="0" applyNumberFormat="1" applyFont="1" applyFill="1" applyAlignment="1">
      <alignment horizontal="center" vertical="top" wrapText="1"/>
    </xf>
    <xf numFmtId="0" fontId="19" fillId="2" borderId="0" xfId="0" applyNumberFormat="1" applyFont="1" applyFill="1" applyBorder="1" applyAlignment="1">
      <alignment horizontal="center" vertical="top" wrapText="1"/>
    </xf>
    <xf numFmtId="0" fontId="19" fillId="2" borderId="0" xfId="0" applyNumberFormat="1" applyFont="1" applyFill="1" applyBorder="1" applyAlignment="1">
      <alignment horizontal="left" vertical="top" wrapText="1"/>
    </xf>
    <xf numFmtId="0" fontId="14" fillId="2" borderId="0" xfId="0" applyNumberFormat="1" applyFont="1" applyFill="1" applyBorder="1" applyAlignment="1">
      <alignment horizontal="left" vertical="top" wrapText="1"/>
    </xf>
    <xf numFmtId="0" fontId="15" fillId="2" borderId="19" xfId="0" applyNumberFormat="1" applyFont="1" applyFill="1" applyBorder="1" applyAlignment="1">
      <alignment horizontal="right" vertical="top" wrapText="1"/>
    </xf>
    <xf numFmtId="4" fontId="11" fillId="2" borderId="19" xfId="0" applyNumberFormat="1" applyFont="1" applyFill="1" applyBorder="1" applyAlignment="1">
      <alignment horizontal="center" vertical="center" wrapText="1"/>
    </xf>
    <xf numFmtId="0" fontId="16" fillId="2" borderId="0" xfId="0" applyNumberFormat="1" applyFont="1" applyFill="1" applyAlignment="1">
      <alignment horizontal="left" vertical="top" wrapText="1"/>
    </xf>
    <xf numFmtId="4" fontId="11" fillId="2" borderId="0" xfId="0" applyNumberFormat="1" applyFont="1" applyFill="1" applyBorder="1" applyAlignment="1">
      <alignment horizontal="right" vertical="top" wrapText="1"/>
    </xf>
    <xf numFmtId="0" fontId="6" fillId="5" borderId="19" xfId="0" applyNumberFormat="1" applyFont="1" applyFill="1" applyBorder="1" applyAlignment="1">
      <alignment horizontal="left" vertical="center" wrapText="1"/>
    </xf>
    <xf numFmtId="0" fontId="6" fillId="5" borderId="19" xfId="0" applyNumberFormat="1" applyFont="1" applyFill="1" applyBorder="1" applyAlignment="1">
      <alignment horizontal="center" vertical="center" wrapText="1"/>
    </xf>
    <xf numFmtId="0" fontId="8" fillId="5" borderId="19" xfId="0" applyNumberFormat="1" applyFont="1" applyFill="1" applyBorder="1" applyAlignment="1">
      <alignment horizontal="center" vertical="center" wrapText="1"/>
    </xf>
    <xf numFmtId="4" fontId="6" fillId="5" borderId="19" xfId="0" applyNumberFormat="1" applyFont="1" applyFill="1" applyBorder="1" applyAlignment="1">
      <alignment horizontal="center" vertical="center" wrapText="1"/>
    </xf>
    <xf numFmtId="0" fontId="8" fillId="2" borderId="19" xfId="0" applyNumberFormat="1" applyFont="1" applyFill="1" applyBorder="1" applyAlignment="1">
      <alignment horizontal="left" vertical="center" wrapText="1"/>
    </xf>
    <xf numFmtId="0" fontId="2" fillId="2" borderId="19" xfId="0" applyNumberFormat="1" applyFont="1" applyFill="1" applyBorder="1" applyAlignment="1">
      <alignment horizontal="center" vertical="center" wrapText="1"/>
    </xf>
    <xf numFmtId="0" fontId="8" fillId="2" borderId="19" xfId="0" applyNumberFormat="1" applyFont="1" applyFill="1" applyBorder="1" applyAlignment="1">
      <alignment horizontal="center" vertical="center" wrapText="1"/>
    </xf>
    <xf numFmtId="4" fontId="9" fillId="2" borderId="19" xfId="0" applyNumberFormat="1" applyFont="1" applyFill="1" applyBorder="1" applyAlignment="1">
      <alignment horizontal="center" vertical="center" wrapText="1"/>
    </xf>
    <xf numFmtId="0" fontId="8" fillId="2" borderId="24" xfId="0" applyNumberFormat="1" applyFont="1" applyFill="1" applyBorder="1" applyAlignment="1">
      <alignment horizontal="left" vertical="center" wrapText="1"/>
    </xf>
    <xf numFmtId="0" fontId="8" fillId="2" borderId="23" xfId="0" applyNumberFormat="1" applyFont="1" applyFill="1" applyBorder="1" applyAlignment="1">
      <alignment horizontal="left" vertical="center" wrapText="1"/>
    </xf>
    <xf numFmtId="0" fontId="2" fillId="2" borderId="24" xfId="0" applyNumberFormat="1" applyFont="1" applyFill="1" applyBorder="1" applyAlignment="1">
      <alignment horizontal="center" vertical="center" wrapText="1"/>
    </xf>
    <xf numFmtId="0" fontId="2" fillId="2" borderId="22" xfId="0" applyNumberFormat="1" applyFont="1" applyFill="1" applyBorder="1" applyAlignment="1">
      <alignment horizontal="center" vertical="center" wrapText="1"/>
    </xf>
    <xf numFmtId="0" fontId="2" fillId="2" borderId="23" xfId="0" applyNumberFormat="1" applyFont="1" applyFill="1" applyBorder="1" applyAlignment="1">
      <alignment horizontal="center" vertical="center" wrapText="1"/>
    </xf>
    <xf numFmtId="0" fontId="8" fillId="2" borderId="24" xfId="0" applyNumberFormat="1" applyFont="1" applyFill="1" applyBorder="1" applyAlignment="1">
      <alignment horizontal="center" vertical="center" wrapText="1"/>
    </xf>
    <xf numFmtId="0" fontId="8" fillId="2" borderId="23" xfId="0" applyNumberFormat="1" applyFont="1" applyFill="1" applyBorder="1" applyAlignment="1">
      <alignment horizontal="center" vertical="center" wrapText="1"/>
    </xf>
    <xf numFmtId="4" fontId="11" fillId="2" borderId="24" xfId="0" applyNumberFormat="1" applyFont="1" applyFill="1" applyBorder="1" applyAlignment="1">
      <alignment horizontal="center" vertical="center" wrapText="1"/>
    </xf>
    <xf numFmtId="4" fontId="11" fillId="2" borderId="23" xfId="0" applyNumberFormat="1" applyFont="1" applyFill="1" applyBorder="1" applyAlignment="1">
      <alignment horizontal="center" vertical="center" wrapText="1"/>
    </xf>
    <xf numFmtId="0" fontId="6" fillId="5" borderId="24" xfId="0" applyNumberFormat="1" applyFont="1" applyFill="1" applyBorder="1" applyAlignment="1">
      <alignment horizontal="left" vertical="center" wrapText="1"/>
    </xf>
    <xf numFmtId="0" fontId="6" fillId="5" borderId="23" xfId="0" applyNumberFormat="1" applyFont="1" applyFill="1" applyBorder="1" applyAlignment="1">
      <alignment horizontal="left" vertical="center" wrapText="1"/>
    </xf>
    <xf numFmtId="0" fontId="6" fillId="5" borderId="24" xfId="0" applyNumberFormat="1" applyFont="1" applyFill="1" applyBorder="1" applyAlignment="1">
      <alignment horizontal="center" vertical="center" wrapText="1"/>
    </xf>
    <xf numFmtId="0" fontId="6" fillId="5" borderId="22" xfId="0" applyNumberFormat="1" applyFont="1" applyFill="1" applyBorder="1" applyAlignment="1">
      <alignment horizontal="center" vertical="center" wrapText="1"/>
    </xf>
    <xf numFmtId="0" fontId="6" fillId="5" borderId="23" xfId="0" applyNumberFormat="1" applyFont="1" applyFill="1" applyBorder="1" applyAlignment="1">
      <alignment horizontal="center" vertical="center" wrapText="1"/>
    </xf>
    <xf numFmtId="0" fontId="8" fillId="5" borderId="24" xfId="0" applyNumberFormat="1" applyFont="1" applyFill="1" applyBorder="1" applyAlignment="1">
      <alignment horizontal="center" vertical="center" wrapText="1"/>
    </xf>
    <xf numFmtId="0" fontId="8" fillId="5" borderId="23" xfId="0" applyNumberFormat="1" applyFont="1" applyFill="1" applyBorder="1" applyAlignment="1">
      <alignment horizontal="center" vertical="center" wrapText="1"/>
    </xf>
    <xf numFmtId="4" fontId="6" fillId="5" borderId="24" xfId="0" applyNumberFormat="1" applyFont="1" applyFill="1" applyBorder="1" applyAlignment="1">
      <alignment horizontal="center" vertical="center" wrapText="1"/>
    </xf>
    <xf numFmtId="4" fontId="6" fillId="5" borderId="23" xfId="0" applyNumberFormat="1" applyFont="1" applyFill="1" applyBorder="1" applyAlignment="1">
      <alignment horizontal="center" vertical="center" wrapText="1"/>
    </xf>
    <xf numFmtId="4" fontId="9" fillId="2" borderId="24" xfId="0" applyNumberFormat="1" applyFont="1" applyFill="1" applyBorder="1" applyAlignment="1">
      <alignment horizontal="center" vertical="center" wrapText="1"/>
    </xf>
    <xf numFmtId="4" fontId="9" fillId="2" borderId="23" xfId="0" applyNumberFormat="1" applyFont="1" applyFill="1" applyBorder="1" applyAlignment="1">
      <alignment horizontal="center" vertical="center" wrapText="1"/>
    </xf>
    <xf numFmtId="4" fontId="11" fillId="2" borderId="19" xfId="0" applyNumberFormat="1" applyFont="1" applyFill="1" applyBorder="1" applyAlignment="1">
      <alignment horizontal="right" vertical="center" wrapText="1"/>
    </xf>
    <xf numFmtId="4" fontId="6" fillId="5" borderId="19" xfId="0" applyNumberFormat="1" applyFont="1" applyFill="1" applyBorder="1" applyAlignment="1">
      <alignment horizontal="right" vertical="center" wrapText="1"/>
    </xf>
    <xf numFmtId="0" fontId="2" fillId="4" borderId="20" xfId="0" applyNumberFormat="1" applyFont="1" applyFill="1" applyBorder="1" applyAlignment="1">
      <alignment horizontal="left" vertical="center" wrapText="1"/>
    </xf>
    <xf numFmtId="0" fontId="2" fillId="4" borderId="8" xfId="0" applyNumberFormat="1" applyFont="1" applyFill="1" applyBorder="1" applyAlignment="1">
      <alignment horizontal="left" vertical="center" wrapText="1"/>
    </xf>
    <xf numFmtId="0" fontId="2" fillId="2" borderId="21" xfId="0" applyNumberFormat="1" applyFont="1" applyFill="1" applyBorder="1" applyAlignment="1">
      <alignment horizontal="center" vertical="center" wrapText="1"/>
    </xf>
    <xf numFmtId="0" fontId="20" fillId="2" borderId="19" xfId="0" applyNumberFormat="1" applyFont="1" applyFill="1" applyBorder="1" applyAlignment="1">
      <alignment horizontal="left" vertical="center" wrapText="1"/>
    </xf>
    <xf numFmtId="0" fontId="21" fillId="2" borderId="19" xfId="0" applyNumberFormat="1" applyFont="1" applyFill="1" applyBorder="1" applyAlignment="1">
      <alignment horizontal="center" vertical="center" wrapText="1"/>
    </xf>
    <xf numFmtId="0" fontId="20" fillId="2" borderId="19" xfId="0" applyNumberFormat="1" applyFont="1" applyFill="1" applyBorder="1" applyAlignment="1">
      <alignment horizontal="center" vertical="center" wrapText="1"/>
    </xf>
    <xf numFmtId="4" fontId="22" fillId="2" borderId="19" xfId="0" applyNumberFormat="1" applyFont="1" applyFill="1" applyBorder="1" applyAlignment="1">
      <alignment horizontal="center" vertical="center" wrapText="1"/>
    </xf>
    <xf numFmtId="0" fontId="8" fillId="3" borderId="19" xfId="0" applyNumberFormat="1" applyFont="1" applyFill="1" applyBorder="1" applyAlignment="1">
      <alignment horizontal="left" vertical="center" wrapText="1"/>
    </xf>
    <xf numFmtId="0" fontId="2" fillId="3" borderId="19" xfId="0" applyNumberFormat="1" applyFont="1" applyFill="1" applyBorder="1" applyAlignment="1">
      <alignment horizontal="center" vertical="center" wrapText="1"/>
    </xf>
    <xf numFmtId="0" fontId="8" fillId="3" borderId="19" xfId="0" applyNumberFormat="1" applyFont="1" applyFill="1" applyBorder="1" applyAlignment="1">
      <alignment horizontal="center" vertical="center" wrapText="1"/>
    </xf>
    <xf numFmtId="4" fontId="9" fillId="3" borderId="19" xfId="0" applyNumberFormat="1" applyFont="1" applyFill="1" applyBorder="1" applyAlignment="1">
      <alignment horizontal="center" vertical="center" wrapText="1"/>
    </xf>
    <xf numFmtId="0" fontId="8" fillId="2" borderId="19" xfId="0" applyNumberFormat="1" applyFont="1" applyFill="1" applyBorder="1" applyAlignment="1">
      <alignment horizontal="left" vertical="top" wrapText="1"/>
    </xf>
    <xf numFmtId="0" fontId="8" fillId="3" borderId="19" xfId="0" applyNumberFormat="1" applyFont="1" applyFill="1" applyBorder="1" applyAlignment="1">
      <alignment horizontal="left" vertical="top" wrapText="1"/>
    </xf>
    <xf numFmtId="0" fontId="5" fillId="2" borderId="12" xfId="0" applyNumberFormat="1" applyFont="1" applyFill="1" applyBorder="1" applyAlignment="1">
      <alignment horizontal="center" vertical="top" wrapText="1"/>
    </xf>
    <xf numFmtId="0" fontId="5" fillId="2" borderId="13" xfId="0" applyNumberFormat="1" applyFont="1" applyFill="1" applyBorder="1" applyAlignment="1">
      <alignment horizontal="center" vertical="top" wrapText="1"/>
    </xf>
    <xf numFmtId="0" fontId="5" fillId="2" borderId="14" xfId="0" applyNumberFormat="1" applyFont="1" applyFill="1" applyBorder="1" applyAlignment="1">
      <alignment horizontal="center" vertical="top" wrapText="1"/>
    </xf>
    <xf numFmtId="0" fontId="5" fillId="2" borderId="15" xfId="0" applyNumberFormat="1" applyFont="1" applyFill="1" applyBorder="1" applyAlignment="1">
      <alignment horizontal="center" vertical="top" wrapText="1"/>
    </xf>
    <xf numFmtId="0" fontId="5" fillId="2" borderId="16" xfId="0" applyNumberFormat="1" applyFont="1" applyFill="1" applyBorder="1" applyAlignment="1">
      <alignment horizontal="center" vertical="top" wrapText="1"/>
    </xf>
    <xf numFmtId="0" fontId="6" fillId="6" borderId="18" xfId="0" applyNumberFormat="1" applyFont="1" applyFill="1" applyBorder="1" applyAlignment="1">
      <alignment horizontal="left" vertical="center" wrapText="1"/>
    </xf>
    <xf numFmtId="0" fontId="6" fillId="6" borderId="18" xfId="0" applyNumberFormat="1" applyFont="1" applyFill="1" applyBorder="1" applyAlignment="1">
      <alignment horizontal="center" vertical="center" wrapText="1"/>
    </xf>
    <xf numFmtId="4" fontId="6" fillId="6" borderId="18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right" vertical="top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D323E-0DA0-4D55-835A-91721355C369}">
  <dimension ref="A1:V53"/>
  <sheetViews>
    <sheetView tabSelected="1" topLeftCell="A40" workbookViewId="0">
      <selection activeCell="L44" sqref="L44"/>
    </sheetView>
  </sheetViews>
  <sheetFormatPr defaultColWidth="12.28515625" defaultRowHeight="12.75" x14ac:dyDescent="0.2"/>
  <cols>
    <col min="1" max="1" width="12.28515625" style="1"/>
    <col min="2" max="2" width="48" style="1" customWidth="1"/>
    <col min="3" max="3" width="9.5703125" style="1" customWidth="1"/>
    <col min="4" max="4" width="2.7109375" style="1" customWidth="1"/>
    <col min="5" max="5" width="12.28515625" style="1" hidden="1" customWidth="1"/>
    <col min="6" max="6" width="9.28515625" style="1" customWidth="1"/>
    <col min="7" max="7" width="12.28515625" style="1"/>
    <col min="8" max="8" width="8" style="1" customWidth="1"/>
    <col min="9" max="9" width="12.28515625" style="1" hidden="1" customWidth="1"/>
    <col min="10" max="10" width="12.28515625" style="1"/>
    <col min="11" max="11" width="7.28515625" style="1" customWidth="1"/>
    <col min="12" max="12" width="17.85546875" style="39" customWidth="1"/>
    <col min="13" max="13" width="19.7109375" style="39" customWidth="1"/>
    <col min="14" max="14" width="12.28515625" style="39"/>
    <col min="15" max="15" width="15.140625" style="39" customWidth="1"/>
    <col min="16" max="16384" width="12.28515625" style="39"/>
  </cols>
  <sheetData>
    <row r="1" spans="1:22" ht="48.75" customHeight="1" x14ac:dyDescent="0.2">
      <c r="A1" s="150" t="s">
        <v>87</v>
      </c>
      <c r="B1" s="150"/>
      <c r="C1" s="150"/>
      <c r="D1" s="150"/>
      <c r="E1" s="150"/>
      <c r="F1" s="150"/>
      <c r="G1" s="150"/>
      <c r="H1" s="150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1:22" s="1" customFormat="1" ht="13.5" thickBot="1" x14ac:dyDescent="0.25">
      <c r="A2" s="151" t="s">
        <v>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</row>
    <row r="3" spans="1:22" s="1" customFormat="1" ht="13.5" thickBot="1" x14ac:dyDescent="0.25">
      <c r="A3" s="152" t="s">
        <v>2</v>
      </c>
      <c r="B3" s="153"/>
      <c r="C3" s="153" t="s">
        <v>3</v>
      </c>
      <c r="D3" s="153"/>
      <c r="E3" s="153"/>
      <c r="F3" s="153"/>
      <c r="G3" s="153"/>
      <c r="H3" s="153"/>
      <c r="I3" s="153"/>
      <c r="J3" s="156" t="s">
        <v>4</v>
      </c>
      <c r="K3" s="156"/>
      <c r="L3" s="24" t="s">
        <v>5</v>
      </c>
      <c r="M3" s="25" t="s">
        <v>6</v>
      </c>
      <c r="N3" s="2" t="s">
        <v>7</v>
      </c>
      <c r="O3" s="2" t="s">
        <v>8</v>
      </c>
    </row>
    <row r="4" spans="1:22" s="1" customFormat="1" ht="21.75" thickBot="1" x14ac:dyDescent="0.25">
      <c r="A4" s="154"/>
      <c r="B4" s="155"/>
      <c r="C4" s="158" t="s">
        <v>9</v>
      </c>
      <c r="D4" s="158"/>
      <c r="E4" s="158"/>
      <c r="F4" s="72" t="s">
        <v>10</v>
      </c>
      <c r="G4" s="72" t="s">
        <v>11</v>
      </c>
      <c r="H4" s="159" t="s">
        <v>12</v>
      </c>
      <c r="I4" s="159"/>
      <c r="J4" s="157"/>
      <c r="K4" s="157"/>
      <c r="L4" s="3" t="s">
        <v>13</v>
      </c>
      <c r="M4" s="3"/>
      <c r="N4" s="23" t="s">
        <v>14</v>
      </c>
      <c r="O4" s="23" t="s">
        <v>15</v>
      </c>
    </row>
    <row r="5" spans="1:22" s="1" customFormat="1" ht="13.5" thickBot="1" x14ac:dyDescent="0.25">
      <c r="A5" s="142" t="s">
        <v>16</v>
      </c>
      <c r="B5" s="143"/>
      <c r="C5" s="143" t="s">
        <v>17</v>
      </c>
      <c r="D5" s="143"/>
      <c r="E5" s="143"/>
      <c r="F5" s="69" t="s">
        <v>18</v>
      </c>
      <c r="G5" s="69" t="s">
        <v>19</v>
      </c>
      <c r="H5" s="144" t="s">
        <v>20</v>
      </c>
      <c r="I5" s="144"/>
      <c r="J5" s="145">
        <v>6</v>
      </c>
      <c r="K5" s="146"/>
      <c r="L5" s="4">
        <v>7</v>
      </c>
      <c r="M5" s="4">
        <v>8</v>
      </c>
      <c r="N5" s="4">
        <v>9</v>
      </c>
      <c r="O5" s="4">
        <v>10</v>
      </c>
    </row>
    <row r="6" spans="1:22" s="1" customFormat="1" ht="108" customHeight="1" x14ac:dyDescent="0.2">
      <c r="A6" s="147" t="s">
        <v>74</v>
      </c>
      <c r="B6" s="147"/>
      <c r="C6" s="148"/>
      <c r="D6" s="148"/>
      <c r="E6" s="148"/>
      <c r="F6" s="70"/>
      <c r="G6" s="70"/>
      <c r="H6" s="148"/>
      <c r="I6" s="148"/>
      <c r="J6" s="149">
        <f>J7+J10+J18</f>
        <v>11864741</v>
      </c>
      <c r="K6" s="149"/>
      <c r="L6" s="26">
        <f>L7+L10+L18</f>
        <v>4827939.8099999996</v>
      </c>
      <c r="M6" s="26">
        <f t="shared" ref="M6:M22" si="0">J6-L6</f>
        <v>7036801.1900000004</v>
      </c>
      <c r="N6" s="27">
        <f t="shared" ref="N6:N42" si="1">L6/J6</f>
        <v>0.4069148926217605</v>
      </c>
      <c r="O6" s="36"/>
    </row>
    <row r="7" spans="1:22" s="1" customFormat="1" ht="28.5" customHeight="1" x14ac:dyDescent="0.2">
      <c r="A7" s="136" t="s">
        <v>21</v>
      </c>
      <c r="B7" s="136"/>
      <c r="C7" s="137" t="s">
        <v>22</v>
      </c>
      <c r="D7" s="137"/>
      <c r="E7" s="137"/>
      <c r="F7" s="74" t="s">
        <v>23</v>
      </c>
      <c r="G7" s="74" t="s">
        <v>24</v>
      </c>
      <c r="H7" s="138" t="s">
        <v>0</v>
      </c>
      <c r="I7" s="138"/>
      <c r="J7" s="139">
        <f>J8+J9</f>
        <v>802234</v>
      </c>
      <c r="K7" s="139"/>
      <c r="L7" s="5">
        <f>L8+L9</f>
        <v>305280.5</v>
      </c>
      <c r="M7" s="75">
        <f t="shared" si="0"/>
        <v>496953.5</v>
      </c>
      <c r="N7" s="6">
        <f t="shared" si="1"/>
        <v>0.38053797271120399</v>
      </c>
      <c r="O7" s="7"/>
    </row>
    <row r="8" spans="1:22" s="1" customFormat="1" ht="27" customHeight="1" x14ac:dyDescent="0.2">
      <c r="A8" s="103" t="s">
        <v>25</v>
      </c>
      <c r="B8" s="103"/>
      <c r="C8" s="104" t="s">
        <v>22</v>
      </c>
      <c r="D8" s="104"/>
      <c r="E8" s="104"/>
      <c r="F8" s="73" t="s">
        <v>23</v>
      </c>
      <c r="G8" s="73" t="s">
        <v>26</v>
      </c>
      <c r="H8" s="105">
        <v>120</v>
      </c>
      <c r="I8" s="105"/>
      <c r="J8" s="96">
        <v>794234</v>
      </c>
      <c r="K8" s="96"/>
      <c r="L8" s="8">
        <v>297280.5</v>
      </c>
      <c r="M8" s="8">
        <f t="shared" si="0"/>
        <v>496953.5</v>
      </c>
      <c r="N8" s="9">
        <f t="shared" si="1"/>
        <v>0.37429838057801607</v>
      </c>
      <c r="O8" s="18" t="s">
        <v>27</v>
      </c>
    </row>
    <row r="9" spans="1:22" s="1" customFormat="1" ht="28.5" customHeight="1" x14ac:dyDescent="0.2">
      <c r="A9" s="140" t="s">
        <v>28</v>
      </c>
      <c r="B9" s="140"/>
      <c r="C9" s="105" t="s">
        <v>22</v>
      </c>
      <c r="D9" s="105"/>
      <c r="E9" s="105"/>
      <c r="F9" s="32" t="s">
        <v>35</v>
      </c>
      <c r="G9" s="73">
        <v>110000190</v>
      </c>
      <c r="H9" s="105">
        <v>240</v>
      </c>
      <c r="I9" s="105"/>
      <c r="J9" s="96">
        <v>8000</v>
      </c>
      <c r="K9" s="96"/>
      <c r="L9" s="8">
        <v>8000</v>
      </c>
      <c r="M9" s="8">
        <f t="shared" si="0"/>
        <v>0</v>
      </c>
      <c r="N9" s="9">
        <f t="shared" si="1"/>
        <v>1</v>
      </c>
      <c r="O9" s="18" t="s">
        <v>27</v>
      </c>
    </row>
    <row r="10" spans="1:22" s="1" customFormat="1" ht="29.25" customHeight="1" x14ac:dyDescent="0.2">
      <c r="A10" s="141" t="s">
        <v>29</v>
      </c>
      <c r="B10" s="141"/>
      <c r="C10" s="137" t="s">
        <v>22</v>
      </c>
      <c r="D10" s="137"/>
      <c r="E10" s="137"/>
      <c r="F10" s="74" t="s">
        <v>30</v>
      </c>
      <c r="G10" s="74" t="s">
        <v>31</v>
      </c>
      <c r="H10" s="138" t="s">
        <v>0</v>
      </c>
      <c r="I10" s="138"/>
      <c r="J10" s="139">
        <f>J11+J12+J13+J14</f>
        <v>3488556</v>
      </c>
      <c r="K10" s="139"/>
      <c r="L10" s="5">
        <f>L11+L12+L13+L14</f>
        <v>1540593.37</v>
      </c>
      <c r="M10" s="5">
        <f t="shared" si="0"/>
        <v>1947962.63</v>
      </c>
      <c r="N10" s="6">
        <f t="shared" si="1"/>
        <v>0.44161348420377949</v>
      </c>
      <c r="O10" s="6"/>
    </row>
    <row r="11" spans="1:22" s="1" customFormat="1" ht="25.5" customHeight="1" x14ac:dyDescent="0.2">
      <c r="A11" s="140" t="s">
        <v>25</v>
      </c>
      <c r="B11" s="140"/>
      <c r="C11" s="104" t="s">
        <v>22</v>
      </c>
      <c r="D11" s="104"/>
      <c r="E11" s="104"/>
      <c r="F11" s="73" t="s">
        <v>30</v>
      </c>
      <c r="G11" s="73" t="s">
        <v>32</v>
      </c>
      <c r="H11" s="105">
        <v>120</v>
      </c>
      <c r="I11" s="105"/>
      <c r="J11" s="96">
        <v>2321505</v>
      </c>
      <c r="K11" s="96"/>
      <c r="L11" s="8">
        <v>922087.3</v>
      </c>
      <c r="M11" s="10">
        <f t="shared" si="0"/>
        <v>1399417.7</v>
      </c>
      <c r="N11" s="11">
        <f t="shared" si="1"/>
        <v>0.3971937600823604</v>
      </c>
      <c r="O11" s="18" t="s">
        <v>27</v>
      </c>
    </row>
    <row r="12" spans="1:22" s="1" customFormat="1" ht="26.25" customHeight="1" x14ac:dyDescent="0.2">
      <c r="A12" s="140" t="s">
        <v>28</v>
      </c>
      <c r="B12" s="140"/>
      <c r="C12" s="104" t="s">
        <v>22</v>
      </c>
      <c r="D12" s="104"/>
      <c r="E12" s="104"/>
      <c r="F12" s="73" t="s">
        <v>30</v>
      </c>
      <c r="G12" s="32" t="s">
        <v>33</v>
      </c>
      <c r="H12" s="105">
        <v>240</v>
      </c>
      <c r="I12" s="105"/>
      <c r="J12" s="96">
        <v>1134051</v>
      </c>
      <c r="K12" s="96"/>
      <c r="L12" s="8">
        <v>598506.06999999995</v>
      </c>
      <c r="M12" s="10">
        <f t="shared" si="0"/>
        <v>535544.93000000005</v>
      </c>
      <c r="N12" s="11">
        <f t="shared" si="1"/>
        <v>0.52775939530056404</v>
      </c>
      <c r="O12" s="18" t="s">
        <v>27</v>
      </c>
    </row>
    <row r="13" spans="1:22" s="1" customFormat="1" ht="14.25" customHeight="1" x14ac:dyDescent="0.2">
      <c r="A13" s="140" t="s">
        <v>34</v>
      </c>
      <c r="B13" s="140"/>
      <c r="C13" s="104" t="s">
        <v>22</v>
      </c>
      <c r="D13" s="104"/>
      <c r="E13" s="104"/>
      <c r="F13" s="73" t="s">
        <v>30</v>
      </c>
      <c r="G13" s="73" t="s">
        <v>33</v>
      </c>
      <c r="H13" s="105">
        <v>850</v>
      </c>
      <c r="I13" s="105"/>
      <c r="J13" s="96">
        <v>13000</v>
      </c>
      <c r="K13" s="96"/>
      <c r="L13" s="8">
        <v>0</v>
      </c>
      <c r="M13" s="10">
        <f t="shared" si="0"/>
        <v>13000</v>
      </c>
      <c r="N13" s="11">
        <f t="shared" si="1"/>
        <v>0</v>
      </c>
      <c r="O13" s="18" t="s">
        <v>27</v>
      </c>
    </row>
    <row r="14" spans="1:22" s="1" customFormat="1" ht="27.75" customHeight="1" x14ac:dyDescent="0.2">
      <c r="A14" s="140" t="s">
        <v>28</v>
      </c>
      <c r="B14" s="140"/>
      <c r="C14" s="105" t="s">
        <v>22</v>
      </c>
      <c r="D14" s="105"/>
      <c r="E14" s="105"/>
      <c r="F14" s="32" t="s">
        <v>35</v>
      </c>
      <c r="G14" s="73" t="s">
        <v>33</v>
      </c>
      <c r="H14" s="105">
        <v>240</v>
      </c>
      <c r="I14" s="105"/>
      <c r="J14" s="96">
        <v>20000</v>
      </c>
      <c r="K14" s="96"/>
      <c r="L14" s="8">
        <v>20000</v>
      </c>
      <c r="M14" s="10">
        <f t="shared" si="0"/>
        <v>0</v>
      </c>
      <c r="N14" s="11">
        <f>L14/J14</f>
        <v>1</v>
      </c>
      <c r="O14" s="18" t="s">
        <v>27</v>
      </c>
    </row>
    <row r="15" spans="1:22" s="1" customFormat="1" ht="120" customHeight="1" x14ac:dyDescent="0.2">
      <c r="A15" s="99" t="s">
        <v>75</v>
      </c>
      <c r="B15" s="99"/>
      <c r="C15" s="100"/>
      <c r="D15" s="100"/>
      <c r="E15" s="100"/>
      <c r="F15" s="77"/>
      <c r="G15" s="77"/>
      <c r="H15" s="101"/>
      <c r="I15" s="101"/>
      <c r="J15" s="102">
        <f>J17</f>
        <v>126000</v>
      </c>
      <c r="K15" s="102"/>
      <c r="L15" s="13">
        <f>L17</f>
        <v>10140.209999999999</v>
      </c>
      <c r="M15" s="13">
        <f>J15-L15</f>
        <v>115859.79000000001</v>
      </c>
      <c r="N15" s="14">
        <f>L15/J15</f>
        <v>8.0477857142857143E-2</v>
      </c>
      <c r="O15" s="14"/>
    </row>
    <row r="16" spans="1:22" s="1" customFormat="1" ht="63" customHeight="1" x14ac:dyDescent="0.2">
      <c r="A16" s="103" t="s">
        <v>76</v>
      </c>
      <c r="B16" s="103"/>
      <c r="C16" s="104" t="s">
        <v>22</v>
      </c>
      <c r="D16" s="104"/>
      <c r="E16" s="104"/>
      <c r="F16" s="32" t="s">
        <v>50</v>
      </c>
      <c r="G16" s="32" t="s">
        <v>51</v>
      </c>
      <c r="H16" s="105" t="s">
        <v>0</v>
      </c>
      <c r="I16" s="105"/>
      <c r="J16" s="106">
        <f>J17</f>
        <v>126000</v>
      </c>
      <c r="K16" s="106"/>
      <c r="L16" s="15">
        <f>L17</f>
        <v>10140.209999999999</v>
      </c>
      <c r="M16" s="19">
        <f>J16-L16</f>
        <v>115859.79000000001</v>
      </c>
      <c r="N16" s="20">
        <f>L16/J16</f>
        <v>8.0477857142857143E-2</v>
      </c>
      <c r="O16" s="20"/>
    </row>
    <row r="17" spans="1:15" s="46" customFormat="1" ht="34.5" customHeight="1" x14ac:dyDescent="0.2">
      <c r="A17" s="132" t="s">
        <v>28</v>
      </c>
      <c r="B17" s="132"/>
      <c r="C17" s="133" t="s">
        <v>22</v>
      </c>
      <c r="D17" s="133"/>
      <c r="E17" s="133"/>
      <c r="F17" s="41" t="s">
        <v>50</v>
      </c>
      <c r="G17" s="41" t="s">
        <v>51</v>
      </c>
      <c r="H17" s="134">
        <v>240</v>
      </c>
      <c r="I17" s="134"/>
      <c r="J17" s="135">
        <v>126000</v>
      </c>
      <c r="K17" s="135"/>
      <c r="L17" s="42">
        <v>10140.209999999999</v>
      </c>
      <c r="M17" s="43">
        <f>J17-L17</f>
        <v>115859.79000000001</v>
      </c>
      <c r="N17" s="44">
        <f>L17/J17</f>
        <v>8.0477857142857143E-2</v>
      </c>
      <c r="O17" s="45" t="s">
        <v>27</v>
      </c>
    </row>
    <row r="18" spans="1:15" s="1" customFormat="1" ht="69.75" customHeight="1" x14ac:dyDescent="0.2">
      <c r="A18" s="136" t="s">
        <v>36</v>
      </c>
      <c r="B18" s="136"/>
      <c r="C18" s="137" t="s">
        <v>22</v>
      </c>
      <c r="D18" s="137"/>
      <c r="E18" s="137"/>
      <c r="F18" s="74" t="s">
        <v>37</v>
      </c>
      <c r="G18" s="33" t="s">
        <v>38</v>
      </c>
      <c r="H18" s="138" t="s">
        <v>0</v>
      </c>
      <c r="I18" s="138"/>
      <c r="J18" s="139">
        <f>J19+J20+J22+J21</f>
        <v>7573951</v>
      </c>
      <c r="K18" s="139"/>
      <c r="L18" s="5">
        <f>L19+L20+L22+L21</f>
        <v>2982065.9399999995</v>
      </c>
      <c r="M18" s="5">
        <f t="shared" si="0"/>
        <v>4591885.0600000005</v>
      </c>
      <c r="N18" s="6">
        <f t="shared" si="1"/>
        <v>0.39372659527372167</v>
      </c>
      <c r="O18" s="6"/>
    </row>
    <row r="19" spans="1:15" s="1" customFormat="1" ht="20.25" customHeight="1" x14ac:dyDescent="0.2">
      <c r="A19" s="129" t="s">
        <v>39</v>
      </c>
      <c r="B19" s="130"/>
      <c r="C19" s="131" t="s">
        <v>22</v>
      </c>
      <c r="D19" s="110"/>
      <c r="E19" s="111"/>
      <c r="F19" s="73" t="s">
        <v>37</v>
      </c>
      <c r="G19" s="32" t="s">
        <v>86</v>
      </c>
      <c r="H19" s="85">
        <v>110</v>
      </c>
      <c r="I19" s="85"/>
      <c r="J19" s="96">
        <v>5486543</v>
      </c>
      <c r="K19" s="96"/>
      <c r="L19" s="8">
        <v>2186055.13</v>
      </c>
      <c r="M19" s="10">
        <f>J19-L19</f>
        <v>3300487.87</v>
      </c>
      <c r="N19" s="11">
        <f>L19/J19</f>
        <v>0.39843944173954343</v>
      </c>
      <c r="O19" s="18" t="s">
        <v>27</v>
      </c>
    </row>
    <row r="20" spans="1:15" s="1" customFormat="1" ht="27.75" customHeight="1" x14ac:dyDescent="0.2">
      <c r="A20" s="81" t="s">
        <v>28</v>
      </c>
      <c r="B20" s="81"/>
      <c r="C20" s="82" t="s">
        <v>22</v>
      </c>
      <c r="D20" s="83"/>
      <c r="E20" s="84"/>
      <c r="F20" s="76" t="s">
        <v>37</v>
      </c>
      <c r="G20" s="34" t="s">
        <v>86</v>
      </c>
      <c r="H20" s="85">
        <v>240</v>
      </c>
      <c r="I20" s="85"/>
      <c r="J20" s="86">
        <v>649913.69999999995</v>
      </c>
      <c r="K20" s="86"/>
      <c r="L20" s="12">
        <v>335445.5</v>
      </c>
      <c r="M20" s="10">
        <f t="shared" si="0"/>
        <v>314468.19999999995</v>
      </c>
      <c r="N20" s="11">
        <f t="shared" si="1"/>
        <v>0.51613852731524201</v>
      </c>
      <c r="O20" s="18" t="s">
        <v>27</v>
      </c>
    </row>
    <row r="21" spans="1:15" s="1" customFormat="1" ht="21.75" customHeight="1" x14ac:dyDescent="0.2">
      <c r="A21" s="81" t="s">
        <v>34</v>
      </c>
      <c r="B21" s="81"/>
      <c r="C21" s="82" t="s">
        <v>22</v>
      </c>
      <c r="D21" s="83"/>
      <c r="E21" s="84"/>
      <c r="F21" s="76" t="s">
        <v>37</v>
      </c>
      <c r="G21" s="34" t="s">
        <v>86</v>
      </c>
      <c r="H21" s="85">
        <v>850</v>
      </c>
      <c r="I21" s="85"/>
      <c r="J21" s="86">
        <v>86.3</v>
      </c>
      <c r="K21" s="86"/>
      <c r="L21" s="12">
        <v>86.3</v>
      </c>
      <c r="M21" s="10">
        <f t="shared" si="0"/>
        <v>0</v>
      </c>
      <c r="N21" s="11">
        <f t="shared" si="1"/>
        <v>1</v>
      </c>
      <c r="O21" s="18" t="s">
        <v>27</v>
      </c>
    </row>
    <row r="22" spans="1:15" s="1" customFormat="1" ht="23.25" customHeight="1" x14ac:dyDescent="0.2">
      <c r="A22" s="129" t="s">
        <v>39</v>
      </c>
      <c r="B22" s="130"/>
      <c r="C22" s="131" t="s">
        <v>22</v>
      </c>
      <c r="D22" s="110"/>
      <c r="E22" s="111"/>
      <c r="F22" s="32" t="s">
        <v>41</v>
      </c>
      <c r="G22" s="32" t="s">
        <v>86</v>
      </c>
      <c r="H22" s="85">
        <v>110</v>
      </c>
      <c r="I22" s="85"/>
      <c r="J22" s="96">
        <v>1437408</v>
      </c>
      <c r="K22" s="96"/>
      <c r="L22" s="8">
        <v>460479.01</v>
      </c>
      <c r="M22" s="10">
        <f t="shared" si="0"/>
        <v>976928.99</v>
      </c>
      <c r="N22" s="11">
        <f t="shared" si="1"/>
        <v>0.32035372698635323</v>
      </c>
      <c r="O22" s="18" t="s">
        <v>27</v>
      </c>
    </row>
    <row r="23" spans="1:15" s="1" customFormat="1" ht="153.75" customHeight="1" x14ac:dyDescent="0.2">
      <c r="A23" s="99" t="s">
        <v>77</v>
      </c>
      <c r="B23" s="99"/>
      <c r="C23" s="100"/>
      <c r="D23" s="100"/>
      <c r="E23" s="100"/>
      <c r="F23" s="35"/>
      <c r="G23" s="35"/>
      <c r="H23" s="101" t="s">
        <v>0</v>
      </c>
      <c r="I23" s="101"/>
      <c r="J23" s="128">
        <f>J24</f>
        <v>192000</v>
      </c>
      <c r="K23" s="128"/>
      <c r="L23" s="28">
        <f>L24</f>
        <v>64000</v>
      </c>
      <c r="M23" s="28">
        <f>J23-L23</f>
        <v>128000</v>
      </c>
      <c r="N23" s="29">
        <f>L23/J23</f>
        <v>0.33333333333333331</v>
      </c>
      <c r="O23" s="14"/>
    </row>
    <row r="24" spans="1:15" s="1" customFormat="1" ht="27" customHeight="1" x14ac:dyDescent="0.2">
      <c r="A24" s="103" t="s">
        <v>28</v>
      </c>
      <c r="B24" s="103"/>
      <c r="C24" s="104" t="s">
        <v>22</v>
      </c>
      <c r="D24" s="104"/>
      <c r="E24" s="104"/>
      <c r="F24" s="32" t="s">
        <v>42</v>
      </c>
      <c r="G24" s="32" t="s">
        <v>43</v>
      </c>
      <c r="H24" s="105">
        <v>240</v>
      </c>
      <c r="I24" s="105"/>
      <c r="J24" s="127">
        <v>192000</v>
      </c>
      <c r="K24" s="127"/>
      <c r="L24" s="30">
        <v>64000</v>
      </c>
      <c r="M24" s="30">
        <f>J24-L24</f>
        <v>128000</v>
      </c>
      <c r="N24" s="31">
        <f>L24/J24</f>
        <v>0.33333333333333331</v>
      </c>
      <c r="O24" s="18" t="s">
        <v>27</v>
      </c>
    </row>
    <row r="25" spans="1:15" s="1" customFormat="1" ht="118.5" customHeight="1" x14ac:dyDescent="0.2">
      <c r="A25" s="99" t="s">
        <v>78</v>
      </c>
      <c r="B25" s="99"/>
      <c r="C25" s="100"/>
      <c r="D25" s="100"/>
      <c r="E25" s="100"/>
      <c r="F25" s="35"/>
      <c r="G25" s="35"/>
      <c r="H25" s="101" t="s">
        <v>0</v>
      </c>
      <c r="I25" s="101"/>
      <c r="J25" s="128">
        <f>J26</f>
        <v>10000</v>
      </c>
      <c r="K25" s="128"/>
      <c r="L25" s="28">
        <f>L26</f>
        <v>0</v>
      </c>
      <c r="M25" s="28">
        <f>J25-L25</f>
        <v>10000</v>
      </c>
      <c r="N25" s="29">
        <f>L25/J25</f>
        <v>0</v>
      </c>
      <c r="O25" s="14"/>
    </row>
    <row r="26" spans="1:15" s="1" customFormat="1" ht="27" customHeight="1" x14ac:dyDescent="0.2">
      <c r="A26" s="103" t="s">
        <v>28</v>
      </c>
      <c r="B26" s="103"/>
      <c r="C26" s="104" t="s">
        <v>22</v>
      </c>
      <c r="D26" s="104"/>
      <c r="E26" s="104"/>
      <c r="F26" s="32" t="s">
        <v>42</v>
      </c>
      <c r="G26" s="32" t="s">
        <v>43</v>
      </c>
      <c r="H26" s="105">
        <v>240</v>
      </c>
      <c r="I26" s="105"/>
      <c r="J26" s="127">
        <v>10000</v>
      </c>
      <c r="K26" s="127"/>
      <c r="L26" s="30">
        <v>0</v>
      </c>
      <c r="M26" s="30">
        <f>J26-L26</f>
        <v>10000</v>
      </c>
      <c r="N26" s="31">
        <f>L26/J26</f>
        <v>0</v>
      </c>
      <c r="O26" s="18" t="s">
        <v>27</v>
      </c>
    </row>
    <row r="27" spans="1:15" s="1" customFormat="1" ht="101.25" customHeight="1" x14ac:dyDescent="0.2">
      <c r="A27" s="99" t="s">
        <v>79</v>
      </c>
      <c r="B27" s="99"/>
      <c r="C27" s="100"/>
      <c r="D27" s="100"/>
      <c r="E27" s="100"/>
      <c r="F27" s="35"/>
      <c r="G27" s="77"/>
      <c r="H27" s="101"/>
      <c r="I27" s="101"/>
      <c r="J27" s="102">
        <f>J29</f>
        <v>1961824.66</v>
      </c>
      <c r="K27" s="102"/>
      <c r="L27" s="13">
        <f>L29</f>
        <v>258587.31</v>
      </c>
      <c r="M27" s="13">
        <f>M29</f>
        <v>1703237.3499999999</v>
      </c>
      <c r="N27" s="14">
        <f t="shared" si="1"/>
        <v>0.1318095930142911</v>
      </c>
      <c r="O27" s="14"/>
    </row>
    <row r="28" spans="1:15" s="1" customFormat="1" ht="117.75" customHeight="1" x14ac:dyDescent="0.2">
      <c r="A28" s="103" t="s">
        <v>44</v>
      </c>
      <c r="B28" s="103"/>
      <c r="C28" s="104" t="s">
        <v>22</v>
      </c>
      <c r="D28" s="104"/>
      <c r="E28" s="104"/>
      <c r="F28" s="32" t="s">
        <v>45</v>
      </c>
      <c r="G28" s="32" t="s">
        <v>46</v>
      </c>
      <c r="H28" s="105" t="s">
        <v>0</v>
      </c>
      <c r="I28" s="105"/>
      <c r="J28" s="106">
        <f>J29</f>
        <v>1961824.66</v>
      </c>
      <c r="K28" s="106"/>
      <c r="L28" s="15">
        <f>L29</f>
        <v>258587.31</v>
      </c>
      <c r="M28" s="15">
        <f>M29</f>
        <v>1703237.3499999999</v>
      </c>
      <c r="N28" s="16">
        <f t="shared" si="1"/>
        <v>0.1318095930142911</v>
      </c>
      <c r="O28" s="16"/>
    </row>
    <row r="29" spans="1:15" s="1" customFormat="1" ht="29.25" customHeight="1" x14ac:dyDescent="0.2">
      <c r="A29" s="103" t="s">
        <v>28</v>
      </c>
      <c r="B29" s="103"/>
      <c r="C29" s="104" t="s">
        <v>22</v>
      </c>
      <c r="D29" s="104"/>
      <c r="E29" s="104"/>
      <c r="F29" s="32" t="s">
        <v>45</v>
      </c>
      <c r="G29" s="32" t="s">
        <v>46</v>
      </c>
      <c r="H29" s="105">
        <v>240</v>
      </c>
      <c r="I29" s="105"/>
      <c r="J29" s="96">
        <v>1961824.66</v>
      </c>
      <c r="K29" s="96"/>
      <c r="L29" s="8">
        <v>258587.31</v>
      </c>
      <c r="M29" s="8">
        <f>J29-L29</f>
        <v>1703237.3499999999</v>
      </c>
      <c r="N29" s="9">
        <f t="shared" si="1"/>
        <v>0.1318095930142911</v>
      </c>
      <c r="O29" s="18" t="s">
        <v>47</v>
      </c>
    </row>
    <row r="30" spans="1:15" s="1" customFormat="1" ht="127.5" customHeight="1" x14ac:dyDescent="0.2">
      <c r="A30" s="116" t="s">
        <v>80</v>
      </c>
      <c r="B30" s="117"/>
      <c r="C30" s="118"/>
      <c r="D30" s="119"/>
      <c r="E30" s="120"/>
      <c r="F30" s="77"/>
      <c r="G30" s="77"/>
      <c r="H30" s="121"/>
      <c r="I30" s="122"/>
      <c r="J30" s="123">
        <f>J32</f>
        <v>250000</v>
      </c>
      <c r="K30" s="124"/>
      <c r="L30" s="13">
        <f>L32</f>
        <v>81000</v>
      </c>
      <c r="M30" s="13">
        <f t="shared" ref="M30:M44" si="2">J30-L30</f>
        <v>169000</v>
      </c>
      <c r="N30" s="14">
        <f t="shared" si="1"/>
        <v>0.32400000000000001</v>
      </c>
      <c r="O30" s="14"/>
    </row>
    <row r="31" spans="1:15" s="1" customFormat="1" ht="63.75" customHeight="1" x14ac:dyDescent="0.2">
      <c r="A31" s="107" t="s">
        <v>81</v>
      </c>
      <c r="B31" s="108"/>
      <c r="C31" s="109" t="s">
        <v>22</v>
      </c>
      <c r="D31" s="110"/>
      <c r="E31" s="111"/>
      <c r="F31" s="73" t="s">
        <v>48</v>
      </c>
      <c r="G31" s="73" t="s">
        <v>49</v>
      </c>
      <c r="H31" s="112" t="s">
        <v>0</v>
      </c>
      <c r="I31" s="113"/>
      <c r="J31" s="125">
        <f>J32</f>
        <v>250000</v>
      </c>
      <c r="K31" s="126"/>
      <c r="L31" s="15">
        <f>L32</f>
        <v>81000</v>
      </c>
      <c r="M31" s="19">
        <f t="shared" si="2"/>
        <v>169000</v>
      </c>
      <c r="N31" s="20">
        <f t="shared" si="1"/>
        <v>0.32400000000000001</v>
      </c>
      <c r="O31" s="20"/>
    </row>
    <row r="32" spans="1:15" s="1" customFormat="1" ht="51" customHeight="1" x14ac:dyDescent="0.2">
      <c r="A32" s="107" t="s">
        <v>28</v>
      </c>
      <c r="B32" s="108"/>
      <c r="C32" s="109" t="s">
        <v>22</v>
      </c>
      <c r="D32" s="110"/>
      <c r="E32" s="111"/>
      <c r="F32" s="73" t="s">
        <v>48</v>
      </c>
      <c r="G32" s="73" t="s">
        <v>49</v>
      </c>
      <c r="H32" s="112">
        <v>240</v>
      </c>
      <c r="I32" s="113"/>
      <c r="J32" s="114">
        <v>250000</v>
      </c>
      <c r="K32" s="115"/>
      <c r="L32" s="8">
        <v>81000</v>
      </c>
      <c r="M32" s="10">
        <f t="shared" si="2"/>
        <v>169000</v>
      </c>
      <c r="N32" s="11">
        <f t="shared" si="1"/>
        <v>0.32400000000000001</v>
      </c>
      <c r="O32" s="18" t="s">
        <v>27</v>
      </c>
    </row>
    <row r="33" spans="1:15" s="1" customFormat="1" ht="113.25" customHeight="1" x14ac:dyDescent="0.2">
      <c r="A33" s="99" t="s">
        <v>82</v>
      </c>
      <c r="B33" s="99"/>
      <c r="C33" s="100"/>
      <c r="D33" s="100"/>
      <c r="E33" s="100"/>
      <c r="F33" s="77"/>
      <c r="G33" s="77"/>
      <c r="H33" s="101" t="s">
        <v>0</v>
      </c>
      <c r="I33" s="101"/>
      <c r="J33" s="102">
        <f>J35+J37+J39+J41</f>
        <v>45222613</v>
      </c>
      <c r="K33" s="102"/>
      <c r="L33" s="13">
        <f>L35+L37</f>
        <v>1520056.7</v>
      </c>
      <c r="M33" s="13">
        <f t="shared" si="2"/>
        <v>43702556.299999997</v>
      </c>
      <c r="N33" s="14">
        <f t="shared" si="1"/>
        <v>3.3612756962982215E-2</v>
      </c>
      <c r="O33" s="14"/>
    </row>
    <row r="34" spans="1:15" s="1" customFormat="1" ht="60.75" customHeight="1" x14ac:dyDescent="0.2">
      <c r="A34" s="103" t="s">
        <v>83</v>
      </c>
      <c r="B34" s="103"/>
      <c r="C34" s="104" t="s">
        <v>22</v>
      </c>
      <c r="D34" s="104"/>
      <c r="E34" s="104"/>
      <c r="F34" s="73" t="s">
        <v>41</v>
      </c>
      <c r="G34" s="73" t="s">
        <v>52</v>
      </c>
      <c r="H34" s="105" t="s">
        <v>0</v>
      </c>
      <c r="I34" s="105"/>
      <c r="J34" s="106">
        <f>J35</f>
        <v>6304817.2000000002</v>
      </c>
      <c r="K34" s="106"/>
      <c r="L34" s="15">
        <f>L35</f>
        <v>1520056.7</v>
      </c>
      <c r="M34" s="19">
        <f t="shared" si="2"/>
        <v>4784760.5</v>
      </c>
      <c r="N34" s="20">
        <f t="shared" si="1"/>
        <v>0.24109449200208372</v>
      </c>
      <c r="O34" s="20"/>
    </row>
    <row r="35" spans="1:15" s="1" customFormat="1" ht="30.75" customHeight="1" x14ac:dyDescent="0.2">
      <c r="A35" s="103" t="s">
        <v>28</v>
      </c>
      <c r="B35" s="103"/>
      <c r="C35" s="104" t="s">
        <v>22</v>
      </c>
      <c r="D35" s="104"/>
      <c r="E35" s="104"/>
      <c r="F35" s="73" t="s">
        <v>41</v>
      </c>
      <c r="G35" s="73" t="s">
        <v>52</v>
      </c>
      <c r="H35" s="105">
        <v>240</v>
      </c>
      <c r="I35" s="105"/>
      <c r="J35" s="96">
        <v>6304817.2000000002</v>
      </c>
      <c r="K35" s="96"/>
      <c r="L35" s="8">
        <v>1520056.7</v>
      </c>
      <c r="M35" s="10">
        <f t="shared" si="2"/>
        <v>4784760.5</v>
      </c>
      <c r="N35" s="11">
        <f t="shared" si="1"/>
        <v>0.24109449200208372</v>
      </c>
      <c r="O35" s="18" t="s">
        <v>27</v>
      </c>
    </row>
    <row r="36" spans="1:15" s="1" customFormat="1" ht="27" customHeight="1" x14ac:dyDescent="0.2">
      <c r="A36" s="103" t="s">
        <v>68</v>
      </c>
      <c r="B36" s="103"/>
      <c r="C36" s="104" t="s">
        <v>22</v>
      </c>
      <c r="D36" s="104"/>
      <c r="E36" s="104"/>
      <c r="F36" s="73" t="s">
        <v>41</v>
      </c>
      <c r="G36" s="73" t="s">
        <v>69</v>
      </c>
      <c r="H36" s="105"/>
      <c r="I36" s="105"/>
      <c r="J36" s="106">
        <f>J37</f>
        <v>6906416.4199999999</v>
      </c>
      <c r="K36" s="106"/>
      <c r="L36" s="15">
        <f>L37</f>
        <v>0</v>
      </c>
      <c r="M36" s="19">
        <f t="shared" si="2"/>
        <v>6906416.4199999999</v>
      </c>
      <c r="N36" s="20">
        <f t="shared" si="1"/>
        <v>0</v>
      </c>
      <c r="O36" s="18" t="s">
        <v>27</v>
      </c>
    </row>
    <row r="37" spans="1:15" s="1" customFormat="1" ht="24.75" customHeight="1" x14ac:dyDescent="0.2">
      <c r="A37" s="103" t="s">
        <v>28</v>
      </c>
      <c r="B37" s="103"/>
      <c r="C37" s="104" t="s">
        <v>22</v>
      </c>
      <c r="D37" s="104"/>
      <c r="E37" s="104"/>
      <c r="F37" s="73" t="s">
        <v>41</v>
      </c>
      <c r="G37" s="73" t="s">
        <v>69</v>
      </c>
      <c r="H37" s="105">
        <v>240</v>
      </c>
      <c r="I37" s="105"/>
      <c r="J37" s="96">
        <v>6906416.4199999999</v>
      </c>
      <c r="K37" s="96"/>
      <c r="L37" s="8">
        <v>0</v>
      </c>
      <c r="M37" s="10">
        <f t="shared" si="2"/>
        <v>6906416.4199999999</v>
      </c>
      <c r="N37" s="11">
        <f t="shared" si="1"/>
        <v>0</v>
      </c>
      <c r="O37" s="18" t="s">
        <v>27</v>
      </c>
    </row>
    <row r="38" spans="1:15" s="1" customFormat="1" ht="44.25" customHeight="1" x14ac:dyDescent="0.2">
      <c r="A38" s="103" t="s">
        <v>88</v>
      </c>
      <c r="B38" s="103"/>
      <c r="C38" s="104" t="s">
        <v>22</v>
      </c>
      <c r="D38" s="104"/>
      <c r="E38" s="104"/>
      <c r="F38" s="73" t="s">
        <v>41</v>
      </c>
      <c r="G38" s="73" t="s">
        <v>89</v>
      </c>
      <c r="H38" s="105"/>
      <c r="I38" s="105"/>
      <c r="J38" s="106">
        <f t="shared" ref="J38:J41" si="3">J39</f>
        <v>12012012.01</v>
      </c>
      <c r="K38" s="106"/>
      <c r="L38" s="15">
        <f t="shared" ref="L38:L41" si="4">L39</f>
        <v>0</v>
      </c>
      <c r="M38" s="19">
        <f t="shared" ref="M38:M41" si="5">J38-L38</f>
        <v>12012012.01</v>
      </c>
      <c r="N38" s="20">
        <f t="shared" ref="N38:N41" si="6">L38/J38</f>
        <v>0</v>
      </c>
      <c r="O38" s="18" t="s">
        <v>27</v>
      </c>
    </row>
    <row r="39" spans="1:15" s="1" customFormat="1" ht="30.75" customHeight="1" x14ac:dyDescent="0.2">
      <c r="A39" s="103" t="s">
        <v>28</v>
      </c>
      <c r="B39" s="103"/>
      <c r="C39" s="104" t="s">
        <v>22</v>
      </c>
      <c r="D39" s="104"/>
      <c r="E39" s="104"/>
      <c r="F39" s="73" t="s">
        <v>41</v>
      </c>
      <c r="G39" s="73" t="s">
        <v>89</v>
      </c>
      <c r="H39" s="105">
        <v>240</v>
      </c>
      <c r="I39" s="105"/>
      <c r="J39" s="96">
        <v>12012012.01</v>
      </c>
      <c r="K39" s="96"/>
      <c r="L39" s="8">
        <v>0</v>
      </c>
      <c r="M39" s="10">
        <f t="shared" si="5"/>
        <v>12012012.01</v>
      </c>
      <c r="N39" s="11">
        <f t="shared" si="6"/>
        <v>0</v>
      </c>
      <c r="O39" s="18" t="s">
        <v>27</v>
      </c>
    </row>
    <row r="40" spans="1:15" s="1" customFormat="1" ht="24.75" customHeight="1" x14ac:dyDescent="0.2">
      <c r="A40" s="103" t="s">
        <v>90</v>
      </c>
      <c r="B40" s="103"/>
      <c r="C40" s="104" t="s">
        <v>22</v>
      </c>
      <c r="D40" s="104"/>
      <c r="E40" s="104"/>
      <c r="F40" s="73" t="s">
        <v>41</v>
      </c>
      <c r="G40" s="73" t="s">
        <v>91</v>
      </c>
      <c r="H40" s="105"/>
      <c r="I40" s="105"/>
      <c r="J40" s="106">
        <f t="shared" ref="J40:J41" si="7">J41</f>
        <v>19999367.370000001</v>
      </c>
      <c r="K40" s="106"/>
      <c r="L40" s="15">
        <f t="shared" ref="L40:L41" si="8">L41</f>
        <v>0</v>
      </c>
      <c r="M40" s="19">
        <f t="shared" si="5"/>
        <v>19999367.370000001</v>
      </c>
      <c r="N40" s="20">
        <f t="shared" si="6"/>
        <v>0</v>
      </c>
      <c r="O40" s="18" t="s">
        <v>27</v>
      </c>
    </row>
    <row r="41" spans="1:15" s="1" customFormat="1" ht="24.75" customHeight="1" x14ac:dyDescent="0.2">
      <c r="A41" s="103" t="s">
        <v>28</v>
      </c>
      <c r="B41" s="103"/>
      <c r="C41" s="104" t="s">
        <v>22</v>
      </c>
      <c r="D41" s="104"/>
      <c r="E41" s="104"/>
      <c r="F41" s="73" t="s">
        <v>41</v>
      </c>
      <c r="G41" s="73" t="s">
        <v>91</v>
      </c>
      <c r="H41" s="105">
        <v>240</v>
      </c>
      <c r="I41" s="105"/>
      <c r="J41" s="96">
        <v>19999367.370000001</v>
      </c>
      <c r="K41" s="96"/>
      <c r="L41" s="8">
        <v>0</v>
      </c>
      <c r="M41" s="10">
        <f t="shared" si="5"/>
        <v>19999367.370000001</v>
      </c>
      <c r="N41" s="11">
        <f t="shared" si="6"/>
        <v>0</v>
      </c>
      <c r="O41" s="18" t="s">
        <v>27</v>
      </c>
    </row>
    <row r="42" spans="1:15" s="1" customFormat="1" ht="113.25" customHeight="1" x14ac:dyDescent="0.2">
      <c r="A42" s="99" t="s">
        <v>84</v>
      </c>
      <c r="B42" s="99"/>
      <c r="C42" s="100"/>
      <c r="D42" s="100"/>
      <c r="E42" s="100"/>
      <c r="F42" s="77"/>
      <c r="G42" s="77"/>
      <c r="H42" s="101" t="s">
        <v>0</v>
      </c>
      <c r="I42" s="101"/>
      <c r="J42" s="102">
        <f>J43</f>
        <v>250000</v>
      </c>
      <c r="K42" s="102"/>
      <c r="L42" s="13">
        <f>L43</f>
        <v>125552.77</v>
      </c>
      <c r="M42" s="13">
        <f t="shared" si="2"/>
        <v>124447.23</v>
      </c>
      <c r="N42" s="14">
        <f t="shared" si="1"/>
        <v>0.50221108000000003</v>
      </c>
      <c r="O42" s="14"/>
    </row>
    <row r="43" spans="1:15" s="1" customFormat="1" ht="31.5" customHeight="1" x14ac:dyDescent="0.2">
      <c r="A43" s="103" t="s">
        <v>28</v>
      </c>
      <c r="B43" s="103"/>
      <c r="C43" s="104" t="s">
        <v>22</v>
      </c>
      <c r="D43" s="104"/>
      <c r="E43" s="104"/>
      <c r="F43" s="73" t="s">
        <v>53</v>
      </c>
      <c r="G43" s="73" t="s">
        <v>54</v>
      </c>
      <c r="H43" s="105">
        <v>240</v>
      </c>
      <c r="I43" s="105"/>
      <c r="J43" s="96">
        <v>250000</v>
      </c>
      <c r="K43" s="96"/>
      <c r="L43" s="8">
        <v>125552.77</v>
      </c>
      <c r="M43" s="10">
        <f t="shared" si="2"/>
        <v>124447.23</v>
      </c>
      <c r="N43" s="11">
        <f>L43/J43</f>
        <v>0.50221108000000003</v>
      </c>
      <c r="O43" s="18" t="s">
        <v>27</v>
      </c>
    </row>
    <row r="44" spans="1:15" s="1" customFormat="1" ht="15.75" x14ac:dyDescent="0.2">
      <c r="A44" s="95" t="s">
        <v>55</v>
      </c>
      <c r="B44" s="95"/>
      <c r="C44" s="95"/>
      <c r="D44" s="95"/>
      <c r="E44" s="95"/>
      <c r="F44" s="95"/>
      <c r="G44" s="95"/>
      <c r="H44" s="95"/>
      <c r="I44" s="95"/>
      <c r="J44" s="96">
        <f>J7+J10+J18+J23+J27+J30+J15+J33+J42+J25</f>
        <v>59877178.659999996</v>
      </c>
      <c r="K44" s="96"/>
      <c r="L44" s="8">
        <f>L7+L10+L18+L23+L27+L30+L15+L33+L42</f>
        <v>6887276.7999999989</v>
      </c>
      <c r="M44" s="8">
        <f t="shared" si="2"/>
        <v>52989901.859999999</v>
      </c>
      <c r="N44" s="9">
        <f>L44/J44</f>
        <v>0.11502340213970261</v>
      </c>
      <c r="O44" s="17"/>
    </row>
    <row r="45" spans="1:15" s="1" customFormat="1" ht="15" x14ac:dyDescent="0.2">
      <c r="A45" s="71"/>
      <c r="B45" s="37"/>
      <c r="C45" s="71"/>
      <c r="D45" s="71"/>
      <c r="E45" s="71"/>
      <c r="F45" s="71"/>
      <c r="G45" s="71"/>
      <c r="H45" s="71"/>
      <c r="I45" s="71"/>
      <c r="J45" s="79"/>
      <c r="K45" s="79"/>
    </row>
    <row r="46" spans="1:15" s="1" customFormat="1" ht="15.75" x14ac:dyDescent="0.2">
      <c r="A46" s="71"/>
      <c r="B46" s="97" t="s">
        <v>56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5" s="1" customFormat="1" ht="15" x14ac:dyDescent="0.2">
      <c r="A47" s="71"/>
      <c r="B47" s="71"/>
      <c r="C47" s="71"/>
      <c r="D47" s="71"/>
      <c r="E47" s="71"/>
      <c r="F47" s="71"/>
      <c r="G47" s="71"/>
      <c r="H47" s="71"/>
      <c r="I47" s="71"/>
      <c r="J47" s="98"/>
      <c r="K47" s="98"/>
    </row>
    <row r="48" spans="1:15" s="1" customFormat="1" ht="15.75" x14ac:dyDescent="0.2">
      <c r="A48" s="97" t="s">
        <v>57</v>
      </c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21"/>
      <c r="M48" s="21"/>
      <c r="N48" s="40"/>
    </row>
    <row r="49" spans="1:17" s="1" customFormat="1" ht="15.75" x14ac:dyDescent="0.25">
      <c r="A49" s="97" t="s">
        <v>72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22"/>
      <c r="M49" s="21"/>
      <c r="N49" s="40"/>
    </row>
    <row r="50" spans="1:17" s="1" customFormat="1" ht="14.25" x14ac:dyDescent="0.2">
      <c r="A50" s="87"/>
      <c r="B50" s="87"/>
      <c r="C50" s="87"/>
      <c r="D50" s="87"/>
      <c r="E50" s="87"/>
      <c r="F50" s="87"/>
      <c r="G50" s="87"/>
      <c r="H50" s="87"/>
      <c r="I50" s="87"/>
      <c r="J50" s="87"/>
      <c r="K50" s="87"/>
    </row>
    <row r="51" spans="1:17" s="1" customFormat="1" x14ac:dyDescent="0.2">
      <c r="A51" s="88"/>
      <c r="B51" s="88"/>
      <c r="C51" s="89"/>
      <c r="D51" s="89"/>
      <c r="E51" s="89"/>
      <c r="F51" s="89"/>
      <c r="G51" s="89"/>
      <c r="H51" s="89"/>
      <c r="I51" s="89"/>
      <c r="J51" s="90"/>
      <c r="K51" s="90"/>
      <c r="L51" s="90"/>
      <c r="M51" s="90"/>
      <c r="N51" s="90"/>
      <c r="O51" s="90"/>
      <c r="P51" s="90"/>
      <c r="Q51" s="78"/>
    </row>
    <row r="52" spans="1:17" s="1" customFormat="1" x14ac:dyDescent="0.2">
      <c r="A52" s="91" t="s">
        <v>0</v>
      </c>
      <c r="B52" s="91"/>
      <c r="C52" s="78"/>
      <c r="D52" s="92"/>
      <c r="E52" s="92"/>
      <c r="F52" s="92"/>
      <c r="G52" s="92"/>
      <c r="H52" s="92"/>
      <c r="I52" s="78"/>
      <c r="J52" s="93"/>
      <c r="K52" s="93"/>
      <c r="L52" s="93"/>
      <c r="M52" s="93"/>
      <c r="N52" s="93"/>
      <c r="O52" s="93"/>
      <c r="P52" s="94"/>
      <c r="Q52" s="94"/>
    </row>
    <row r="53" spans="1:17" s="1" customFormat="1" x14ac:dyDescent="0.2">
      <c r="A53" s="80"/>
      <c r="B53" s="80"/>
      <c r="C53" s="80"/>
      <c r="D53" s="80"/>
      <c r="E53" s="80"/>
      <c r="F53" s="80"/>
      <c r="G53" s="80"/>
      <c r="H53" s="80"/>
      <c r="I53" s="80"/>
      <c r="J53" s="80"/>
      <c r="K53" s="80"/>
    </row>
  </sheetData>
  <mergeCells count="178">
    <mergeCell ref="J39:K39"/>
    <mergeCell ref="A40:B40"/>
    <mergeCell ref="C40:E40"/>
    <mergeCell ref="H40:I40"/>
    <mergeCell ref="J40:K40"/>
    <mergeCell ref="A41:B41"/>
    <mergeCell ref="C41:E41"/>
    <mergeCell ref="H41:I41"/>
    <mergeCell ref="J41:K41"/>
    <mergeCell ref="A52:B52"/>
    <mergeCell ref="D52:H52"/>
    <mergeCell ref="J52:O52"/>
    <mergeCell ref="P52:Q52"/>
    <mergeCell ref="A53:K53"/>
    <mergeCell ref="A38:B38"/>
    <mergeCell ref="C38:E38"/>
    <mergeCell ref="H38:I38"/>
    <mergeCell ref="J38:K38"/>
    <mergeCell ref="A39:B39"/>
    <mergeCell ref="B46:L46"/>
    <mergeCell ref="J47:K47"/>
    <mergeCell ref="A48:K48"/>
    <mergeCell ref="A49:K49"/>
    <mergeCell ref="A50:K50"/>
    <mergeCell ref="A51:B51"/>
    <mergeCell ref="C51:I51"/>
    <mergeCell ref="J51:P51"/>
    <mergeCell ref="A43:B43"/>
    <mergeCell ref="C43:E43"/>
    <mergeCell ref="H43:I43"/>
    <mergeCell ref="J43:K43"/>
    <mergeCell ref="A44:I44"/>
    <mergeCell ref="J44:K44"/>
    <mergeCell ref="A37:B37"/>
    <mergeCell ref="C37:E37"/>
    <mergeCell ref="H37:I37"/>
    <mergeCell ref="J37:K37"/>
    <mergeCell ref="A42:B42"/>
    <mergeCell ref="C42:E42"/>
    <mergeCell ref="H42:I42"/>
    <mergeCell ref="J42:K42"/>
    <mergeCell ref="C39:E39"/>
    <mergeCell ref="H39:I39"/>
    <mergeCell ref="A35:B35"/>
    <mergeCell ref="C35:E35"/>
    <mergeCell ref="H35:I35"/>
    <mergeCell ref="J35:K35"/>
    <mergeCell ref="A36:B36"/>
    <mergeCell ref="C36:E36"/>
    <mergeCell ref="H36:I36"/>
    <mergeCell ref="J36:K36"/>
    <mergeCell ref="A33:B33"/>
    <mergeCell ref="C33:E33"/>
    <mergeCell ref="H33:I33"/>
    <mergeCell ref="J33:K33"/>
    <mergeCell ref="A34:B34"/>
    <mergeCell ref="C34:E34"/>
    <mergeCell ref="H34:I34"/>
    <mergeCell ref="J34:K34"/>
    <mergeCell ref="A31:B31"/>
    <mergeCell ref="C31:E31"/>
    <mergeCell ref="H31:I31"/>
    <mergeCell ref="J31:K31"/>
    <mergeCell ref="A32:B32"/>
    <mergeCell ref="C32:E32"/>
    <mergeCell ref="H32:I32"/>
    <mergeCell ref="J32:K32"/>
    <mergeCell ref="A29:B29"/>
    <mergeCell ref="C29:E29"/>
    <mergeCell ref="H29:I29"/>
    <mergeCell ref="J29:K29"/>
    <mergeCell ref="A30:B30"/>
    <mergeCell ref="C30:E30"/>
    <mergeCell ref="H30:I30"/>
    <mergeCell ref="J30:K30"/>
    <mergeCell ref="A27:B27"/>
    <mergeCell ref="C27:E27"/>
    <mergeCell ref="H27:I27"/>
    <mergeCell ref="J27:K27"/>
    <mergeCell ref="A28:B28"/>
    <mergeCell ref="C28:E28"/>
    <mergeCell ref="H28:I28"/>
    <mergeCell ref="J28:K28"/>
    <mergeCell ref="A25:B25"/>
    <mergeCell ref="C25:E25"/>
    <mergeCell ref="H25:I25"/>
    <mergeCell ref="J25:K25"/>
    <mergeCell ref="A26:B26"/>
    <mergeCell ref="C26:E26"/>
    <mergeCell ref="H26:I26"/>
    <mergeCell ref="J26:K26"/>
    <mergeCell ref="A23:B23"/>
    <mergeCell ref="C23:E23"/>
    <mergeCell ref="H23:I23"/>
    <mergeCell ref="J23:K23"/>
    <mergeCell ref="A24:B24"/>
    <mergeCell ref="C24:E24"/>
    <mergeCell ref="H24:I24"/>
    <mergeCell ref="J24:K24"/>
    <mergeCell ref="A21:B21"/>
    <mergeCell ref="C21:E21"/>
    <mergeCell ref="H21:I21"/>
    <mergeCell ref="J21:K21"/>
    <mergeCell ref="A22:B22"/>
    <mergeCell ref="C22:E22"/>
    <mergeCell ref="H22:I22"/>
    <mergeCell ref="J22:K22"/>
    <mergeCell ref="A19:B19"/>
    <mergeCell ref="C19:E19"/>
    <mergeCell ref="H19:I19"/>
    <mergeCell ref="J19:K19"/>
    <mergeCell ref="A20:B20"/>
    <mergeCell ref="C20:E20"/>
    <mergeCell ref="H20:I20"/>
    <mergeCell ref="J20:K20"/>
    <mergeCell ref="A17:B17"/>
    <mergeCell ref="C17:E17"/>
    <mergeCell ref="H17:I17"/>
    <mergeCell ref="J17:K17"/>
    <mergeCell ref="A18:B18"/>
    <mergeCell ref="C18:E18"/>
    <mergeCell ref="H18:I18"/>
    <mergeCell ref="J18:K18"/>
    <mergeCell ref="A15:B15"/>
    <mergeCell ref="C15:E15"/>
    <mergeCell ref="H15:I15"/>
    <mergeCell ref="J15:K15"/>
    <mergeCell ref="A16:B16"/>
    <mergeCell ref="C16:E16"/>
    <mergeCell ref="H16:I16"/>
    <mergeCell ref="J16:K16"/>
    <mergeCell ref="A13:B13"/>
    <mergeCell ref="C13:E13"/>
    <mergeCell ref="H13:I13"/>
    <mergeCell ref="J13:K13"/>
    <mergeCell ref="A14:B14"/>
    <mergeCell ref="C14:E14"/>
    <mergeCell ref="H14:I14"/>
    <mergeCell ref="J14:K14"/>
    <mergeCell ref="A11:B11"/>
    <mergeCell ref="C11:E11"/>
    <mergeCell ref="H11:I11"/>
    <mergeCell ref="J11:K11"/>
    <mergeCell ref="A12:B12"/>
    <mergeCell ref="C12:E12"/>
    <mergeCell ref="H12:I12"/>
    <mergeCell ref="J12:K12"/>
    <mergeCell ref="A9:B9"/>
    <mergeCell ref="C9:E9"/>
    <mergeCell ref="H9:I9"/>
    <mergeCell ref="J9:K9"/>
    <mergeCell ref="A10:B10"/>
    <mergeCell ref="C10:E10"/>
    <mergeCell ref="H10:I10"/>
    <mergeCell ref="J10:K10"/>
    <mergeCell ref="A7:B7"/>
    <mergeCell ref="C7:E7"/>
    <mergeCell ref="H7:I7"/>
    <mergeCell ref="J7:K7"/>
    <mergeCell ref="A8:B8"/>
    <mergeCell ref="C8:E8"/>
    <mergeCell ref="H8:I8"/>
    <mergeCell ref="J8:K8"/>
    <mergeCell ref="A5:B5"/>
    <mergeCell ref="C5:E5"/>
    <mergeCell ref="H5:I5"/>
    <mergeCell ref="J5:K5"/>
    <mergeCell ref="A6:B6"/>
    <mergeCell ref="C6:E6"/>
    <mergeCell ref="H6:I6"/>
    <mergeCell ref="J6:K6"/>
    <mergeCell ref="A1:H1"/>
    <mergeCell ref="A2:K2"/>
    <mergeCell ref="A3:B4"/>
    <mergeCell ref="C3:I3"/>
    <mergeCell ref="J3:K4"/>
    <mergeCell ref="C4:E4"/>
    <mergeCell ref="H4:I4"/>
  </mergeCells>
  <phoneticPr fontId="26" type="noConversion"/>
  <pageMargins left="0.7" right="0.7" top="0.75" bottom="0.75" header="0.3" footer="0.3"/>
  <pageSetup paperSize="9" scale="4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2C3DA-5F7E-4F89-A1AE-D09798C737A5}">
  <dimension ref="A1:V49"/>
  <sheetViews>
    <sheetView topLeftCell="A34" workbookViewId="0">
      <selection activeCell="L40" sqref="L40"/>
    </sheetView>
  </sheetViews>
  <sheetFormatPr defaultColWidth="12.28515625" defaultRowHeight="12.75" x14ac:dyDescent="0.2"/>
  <cols>
    <col min="1" max="1" width="12.28515625" style="1"/>
    <col min="2" max="2" width="48" style="1" customWidth="1"/>
    <col min="3" max="3" width="9.5703125" style="1" customWidth="1"/>
    <col min="4" max="4" width="2.7109375" style="1" customWidth="1"/>
    <col min="5" max="5" width="12.28515625" style="1" hidden="1" customWidth="1"/>
    <col min="6" max="6" width="9.28515625" style="1" customWidth="1"/>
    <col min="7" max="7" width="12.28515625" style="1"/>
    <col min="8" max="8" width="8" style="1" customWidth="1"/>
    <col min="9" max="9" width="12.28515625" style="1" hidden="1" customWidth="1"/>
    <col min="10" max="10" width="12.28515625" style="1"/>
    <col min="11" max="11" width="7.28515625" style="1" customWidth="1"/>
    <col min="12" max="12" width="17.85546875" style="39" customWidth="1"/>
    <col min="13" max="13" width="19.7109375" style="39" customWidth="1"/>
    <col min="14" max="14" width="12.28515625" style="39"/>
    <col min="15" max="15" width="15.140625" style="39" customWidth="1"/>
    <col min="16" max="16384" width="12.28515625" style="39"/>
  </cols>
  <sheetData>
    <row r="1" spans="1:22" ht="48.75" customHeight="1" x14ac:dyDescent="0.2">
      <c r="A1" s="150" t="s">
        <v>85</v>
      </c>
      <c r="B1" s="150"/>
      <c r="C1" s="150"/>
      <c r="D1" s="150"/>
      <c r="E1" s="150"/>
      <c r="F1" s="150"/>
      <c r="G1" s="150"/>
      <c r="H1" s="150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1:22" s="1" customFormat="1" ht="13.5" thickBot="1" x14ac:dyDescent="0.25">
      <c r="A2" s="151" t="s">
        <v>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</row>
    <row r="3" spans="1:22" s="1" customFormat="1" ht="13.5" thickBot="1" x14ac:dyDescent="0.25">
      <c r="A3" s="152" t="s">
        <v>2</v>
      </c>
      <c r="B3" s="153"/>
      <c r="C3" s="153" t="s">
        <v>3</v>
      </c>
      <c r="D3" s="153"/>
      <c r="E3" s="153"/>
      <c r="F3" s="153"/>
      <c r="G3" s="153"/>
      <c r="H3" s="153"/>
      <c r="I3" s="153"/>
      <c r="J3" s="156" t="s">
        <v>4</v>
      </c>
      <c r="K3" s="156"/>
      <c r="L3" s="24" t="s">
        <v>5</v>
      </c>
      <c r="M3" s="25" t="s">
        <v>6</v>
      </c>
      <c r="N3" s="2" t="s">
        <v>7</v>
      </c>
      <c r="O3" s="2" t="s">
        <v>8</v>
      </c>
    </row>
    <row r="4" spans="1:22" s="1" customFormat="1" ht="21.75" thickBot="1" x14ac:dyDescent="0.25">
      <c r="A4" s="154"/>
      <c r="B4" s="155"/>
      <c r="C4" s="158" t="s">
        <v>9</v>
      </c>
      <c r="D4" s="158"/>
      <c r="E4" s="158"/>
      <c r="F4" s="72" t="s">
        <v>10</v>
      </c>
      <c r="G4" s="72" t="s">
        <v>11</v>
      </c>
      <c r="H4" s="159" t="s">
        <v>12</v>
      </c>
      <c r="I4" s="159"/>
      <c r="J4" s="157"/>
      <c r="K4" s="157"/>
      <c r="L4" s="3" t="s">
        <v>13</v>
      </c>
      <c r="M4" s="3"/>
      <c r="N4" s="23" t="s">
        <v>14</v>
      </c>
      <c r="O4" s="23" t="s">
        <v>15</v>
      </c>
    </row>
    <row r="5" spans="1:22" s="1" customFormat="1" ht="13.5" thickBot="1" x14ac:dyDescent="0.25">
      <c r="A5" s="142" t="s">
        <v>16</v>
      </c>
      <c r="B5" s="143"/>
      <c r="C5" s="143" t="s">
        <v>17</v>
      </c>
      <c r="D5" s="143"/>
      <c r="E5" s="143"/>
      <c r="F5" s="69" t="s">
        <v>18</v>
      </c>
      <c r="G5" s="69" t="s">
        <v>19</v>
      </c>
      <c r="H5" s="144" t="s">
        <v>20</v>
      </c>
      <c r="I5" s="144"/>
      <c r="J5" s="145">
        <v>6</v>
      </c>
      <c r="K5" s="146"/>
      <c r="L5" s="4">
        <v>7</v>
      </c>
      <c r="M5" s="4">
        <v>8</v>
      </c>
      <c r="N5" s="4">
        <v>9</v>
      </c>
      <c r="O5" s="4">
        <v>10</v>
      </c>
    </row>
    <row r="6" spans="1:22" s="1" customFormat="1" ht="108" customHeight="1" x14ac:dyDescent="0.2">
      <c r="A6" s="147" t="s">
        <v>74</v>
      </c>
      <c r="B6" s="147"/>
      <c r="C6" s="148"/>
      <c r="D6" s="148"/>
      <c r="E6" s="148"/>
      <c r="F6" s="70"/>
      <c r="G6" s="70"/>
      <c r="H6" s="148"/>
      <c r="I6" s="148"/>
      <c r="J6" s="149">
        <f>J7+J10+J18</f>
        <v>11864692.199999999</v>
      </c>
      <c r="K6" s="149"/>
      <c r="L6" s="26">
        <f>L7+L10+L18</f>
        <v>3819825.77</v>
      </c>
      <c r="M6" s="26">
        <f t="shared" ref="M6:M22" si="0">J6-L6</f>
        <v>8044866.4299999997</v>
      </c>
      <c r="N6" s="27">
        <f t="shared" ref="N6:N38" si="1">L6/J6</f>
        <v>0.321948998390367</v>
      </c>
      <c r="O6" s="36"/>
    </row>
    <row r="7" spans="1:22" s="1" customFormat="1" ht="28.5" customHeight="1" x14ac:dyDescent="0.2">
      <c r="A7" s="136" t="s">
        <v>21</v>
      </c>
      <c r="B7" s="136"/>
      <c r="C7" s="137" t="s">
        <v>22</v>
      </c>
      <c r="D7" s="137"/>
      <c r="E7" s="137"/>
      <c r="F7" s="74" t="s">
        <v>23</v>
      </c>
      <c r="G7" s="74" t="s">
        <v>24</v>
      </c>
      <c r="H7" s="138" t="s">
        <v>0</v>
      </c>
      <c r="I7" s="138"/>
      <c r="J7" s="139">
        <f>J8+J9</f>
        <v>802234</v>
      </c>
      <c r="K7" s="139"/>
      <c r="L7" s="5">
        <f>L8+L9</f>
        <v>245787.23</v>
      </c>
      <c r="M7" s="75">
        <f t="shared" si="0"/>
        <v>556446.77</v>
      </c>
      <c r="N7" s="6">
        <f t="shared" si="1"/>
        <v>0.30637847560686782</v>
      </c>
      <c r="O7" s="7"/>
    </row>
    <row r="8" spans="1:22" s="1" customFormat="1" ht="27" customHeight="1" x14ac:dyDescent="0.2">
      <c r="A8" s="103" t="s">
        <v>25</v>
      </c>
      <c r="B8" s="103"/>
      <c r="C8" s="104" t="s">
        <v>22</v>
      </c>
      <c r="D8" s="104"/>
      <c r="E8" s="104"/>
      <c r="F8" s="73" t="s">
        <v>23</v>
      </c>
      <c r="G8" s="73" t="s">
        <v>26</v>
      </c>
      <c r="H8" s="105">
        <v>120</v>
      </c>
      <c r="I8" s="105"/>
      <c r="J8" s="96">
        <v>794234</v>
      </c>
      <c r="K8" s="96"/>
      <c r="L8" s="8">
        <v>237787.23</v>
      </c>
      <c r="M8" s="8">
        <f t="shared" si="0"/>
        <v>556446.77</v>
      </c>
      <c r="N8" s="9">
        <f t="shared" si="1"/>
        <v>0.29939190465278498</v>
      </c>
      <c r="O8" s="18" t="s">
        <v>27</v>
      </c>
    </row>
    <row r="9" spans="1:22" s="1" customFormat="1" ht="28.5" customHeight="1" x14ac:dyDescent="0.2">
      <c r="A9" s="140" t="s">
        <v>28</v>
      </c>
      <c r="B9" s="140"/>
      <c r="C9" s="105" t="s">
        <v>22</v>
      </c>
      <c r="D9" s="105"/>
      <c r="E9" s="105"/>
      <c r="F9" s="32" t="s">
        <v>35</v>
      </c>
      <c r="G9" s="73">
        <v>110000190</v>
      </c>
      <c r="H9" s="105">
        <v>240</v>
      </c>
      <c r="I9" s="105"/>
      <c r="J9" s="96">
        <v>8000</v>
      </c>
      <c r="K9" s="96"/>
      <c r="L9" s="8">
        <v>8000</v>
      </c>
      <c r="M9" s="8">
        <f t="shared" si="0"/>
        <v>0</v>
      </c>
      <c r="N9" s="9">
        <f t="shared" si="1"/>
        <v>1</v>
      </c>
      <c r="O9" s="18" t="s">
        <v>27</v>
      </c>
    </row>
    <row r="10" spans="1:22" s="1" customFormat="1" ht="29.25" customHeight="1" x14ac:dyDescent="0.2">
      <c r="A10" s="141" t="s">
        <v>29</v>
      </c>
      <c r="B10" s="141"/>
      <c r="C10" s="137" t="s">
        <v>22</v>
      </c>
      <c r="D10" s="137"/>
      <c r="E10" s="137"/>
      <c r="F10" s="74" t="s">
        <v>30</v>
      </c>
      <c r="G10" s="74" t="s">
        <v>31</v>
      </c>
      <c r="H10" s="138" t="s">
        <v>0</v>
      </c>
      <c r="I10" s="138"/>
      <c r="J10" s="139">
        <f>J11+J12+J13+J14</f>
        <v>3488556</v>
      </c>
      <c r="K10" s="139"/>
      <c r="L10" s="5">
        <f>L11+L12+L13+L14</f>
        <v>1230939.8500000001</v>
      </c>
      <c r="M10" s="5">
        <f t="shared" si="0"/>
        <v>2257616.15</v>
      </c>
      <c r="N10" s="6">
        <f t="shared" si="1"/>
        <v>0.35285082137136398</v>
      </c>
      <c r="O10" s="6"/>
    </row>
    <row r="11" spans="1:22" s="1" customFormat="1" ht="25.5" customHeight="1" x14ac:dyDescent="0.2">
      <c r="A11" s="140" t="s">
        <v>25</v>
      </c>
      <c r="B11" s="140"/>
      <c r="C11" s="104" t="s">
        <v>22</v>
      </c>
      <c r="D11" s="104"/>
      <c r="E11" s="104"/>
      <c r="F11" s="73" t="s">
        <v>30</v>
      </c>
      <c r="G11" s="73" t="s">
        <v>32</v>
      </c>
      <c r="H11" s="105">
        <v>120</v>
      </c>
      <c r="I11" s="105"/>
      <c r="J11" s="96">
        <v>2321505</v>
      </c>
      <c r="K11" s="96"/>
      <c r="L11" s="8">
        <v>676263.62</v>
      </c>
      <c r="M11" s="10">
        <f t="shared" si="0"/>
        <v>1645241.38</v>
      </c>
      <c r="N11" s="11">
        <f t="shared" si="1"/>
        <v>0.29130396876164383</v>
      </c>
      <c r="O11" s="18" t="s">
        <v>27</v>
      </c>
    </row>
    <row r="12" spans="1:22" s="1" customFormat="1" ht="26.25" customHeight="1" x14ac:dyDescent="0.2">
      <c r="A12" s="140" t="s">
        <v>28</v>
      </c>
      <c r="B12" s="140"/>
      <c r="C12" s="104" t="s">
        <v>22</v>
      </c>
      <c r="D12" s="104"/>
      <c r="E12" s="104"/>
      <c r="F12" s="73" t="s">
        <v>30</v>
      </c>
      <c r="G12" s="32" t="s">
        <v>33</v>
      </c>
      <c r="H12" s="105">
        <v>240</v>
      </c>
      <c r="I12" s="105"/>
      <c r="J12" s="96">
        <v>1134051</v>
      </c>
      <c r="K12" s="96"/>
      <c r="L12" s="8">
        <v>534676.23</v>
      </c>
      <c r="M12" s="10">
        <f t="shared" si="0"/>
        <v>599374.77</v>
      </c>
      <c r="N12" s="11">
        <f t="shared" si="1"/>
        <v>0.47147458976712686</v>
      </c>
      <c r="O12" s="18" t="s">
        <v>27</v>
      </c>
    </row>
    <row r="13" spans="1:22" s="1" customFormat="1" ht="14.25" customHeight="1" x14ac:dyDescent="0.2">
      <c r="A13" s="140" t="s">
        <v>34</v>
      </c>
      <c r="B13" s="140"/>
      <c r="C13" s="104" t="s">
        <v>22</v>
      </c>
      <c r="D13" s="104"/>
      <c r="E13" s="104"/>
      <c r="F13" s="73" t="s">
        <v>30</v>
      </c>
      <c r="G13" s="73" t="s">
        <v>33</v>
      </c>
      <c r="H13" s="105">
        <v>850</v>
      </c>
      <c r="I13" s="105"/>
      <c r="J13" s="96">
        <v>13000</v>
      </c>
      <c r="K13" s="96"/>
      <c r="L13" s="8">
        <v>0</v>
      </c>
      <c r="M13" s="10">
        <f t="shared" si="0"/>
        <v>13000</v>
      </c>
      <c r="N13" s="11">
        <f t="shared" si="1"/>
        <v>0</v>
      </c>
      <c r="O13" s="18" t="s">
        <v>27</v>
      </c>
    </row>
    <row r="14" spans="1:22" s="1" customFormat="1" ht="27.75" customHeight="1" x14ac:dyDescent="0.2">
      <c r="A14" s="140" t="s">
        <v>28</v>
      </c>
      <c r="B14" s="140"/>
      <c r="C14" s="105" t="s">
        <v>22</v>
      </c>
      <c r="D14" s="105"/>
      <c r="E14" s="105"/>
      <c r="F14" s="32" t="s">
        <v>35</v>
      </c>
      <c r="G14" s="73" t="s">
        <v>33</v>
      </c>
      <c r="H14" s="105">
        <v>240</v>
      </c>
      <c r="I14" s="105"/>
      <c r="J14" s="96">
        <v>20000</v>
      </c>
      <c r="K14" s="96"/>
      <c r="L14" s="8">
        <v>20000</v>
      </c>
      <c r="M14" s="10">
        <f t="shared" si="0"/>
        <v>0</v>
      </c>
      <c r="N14" s="11">
        <f>L14/J14</f>
        <v>1</v>
      </c>
      <c r="O14" s="18" t="s">
        <v>27</v>
      </c>
    </row>
    <row r="15" spans="1:22" s="1" customFormat="1" ht="120" customHeight="1" x14ac:dyDescent="0.2">
      <c r="A15" s="99" t="s">
        <v>75</v>
      </c>
      <c r="B15" s="99"/>
      <c r="C15" s="100"/>
      <c r="D15" s="100"/>
      <c r="E15" s="100"/>
      <c r="F15" s="77"/>
      <c r="G15" s="77"/>
      <c r="H15" s="101"/>
      <c r="I15" s="101"/>
      <c r="J15" s="102">
        <f>J17</f>
        <v>126000</v>
      </c>
      <c r="K15" s="102"/>
      <c r="L15" s="13">
        <f>L17</f>
        <v>10140.209999999999</v>
      </c>
      <c r="M15" s="13">
        <f>J15-L15</f>
        <v>115859.79000000001</v>
      </c>
      <c r="N15" s="14">
        <f>L15/J15</f>
        <v>8.0477857142857143E-2</v>
      </c>
      <c r="O15" s="14"/>
    </row>
    <row r="16" spans="1:22" s="1" customFormat="1" ht="63" customHeight="1" x14ac:dyDescent="0.2">
      <c r="A16" s="103" t="s">
        <v>76</v>
      </c>
      <c r="B16" s="103"/>
      <c r="C16" s="104" t="s">
        <v>22</v>
      </c>
      <c r="D16" s="104"/>
      <c r="E16" s="104"/>
      <c r="F16" s="32" t="s">
        <v>50</v>
      </c>
      <c r="G16" s="32" t="s">
        <v>51</v>
      </c>
      <c r="H16" s="105" t="s">
        <v>0</v>
      </c>
      <c r="I16" s="105"/>
      <c r="J16" s="106">
        <f>J17</f>
        <v>126000</v>
      </c>
      <c r="K16" s="106"/>
      <c r="L16" s="15">
        <f>L17</f>
        <v>10140.209999999999</v>
      </c>
      <c r="M16" s="19">
        <f>J16-L16</f>
        <v>115859.79000000001</v>
      </c>
      <c r="N16" s="20">
        <f>L16/J16</f>
        <v>8.0477857142857143E-2</v>
      </c>
      <c r="O16" s="20"/>
    </row>
    <row r="17" spans="1:15" s="46" customFormat="1" ht="34.5" customHeight="1" x14ac:dyDescent="0.2">
      <c r="A17" s="132" t="s">
        <v>28</v>
      </c>
      <c r="B17" s="132"/>
      <c r="C17" s="133" t="s">
        <v>22</v>
      </c>
      <c r="D17" s="133"/>
      <c r="E17" s="133"/>
      <c r="F17" s="41" t="s">
        <v>50</v>
      </c>
      <c r="G17" s="41" t="s">
        <v>51</v>
      </c>
      <c r="H17" s="134">
        <v>240</v>
      </c>
      <c r="I17" s="134"/>
      <c r="J17" s="135">
        <v>126000</v>
      </c>
      <c r="K17" s="135"/>
      <c r="L17" s="42">
        <v>10140.209999999999</v>
      </c>
      <c r="M17" s="43">
        <f>J17-L17</f>
        <v>115859.79000000001</v>
      </c>
      <c r="N17" s="44">
        <f>L17/J17</f>
        <v>8.0477857142857143E-2</v>
      </c>
      <c r="O17" s="45" t="s">
        <v>27</v>
      </c>
    </row>
    <row r="18" spans="1:15" s="1" customFormat="1" ht="69.75" customHeight="1" x14ac:dyDescent="0.2">
      <c r="A18" s="136" t="s">
        <v>36</v>
      </c>
      <c r="B18" s="136"/>
      <c r="C18" s="137" t="s">
        <v>22</v>
      </c>
      <c r="D18" s="137"/>
      <c r="E18" s="137"/>
      <c r="F18" s="74" t="s">
        <v>37</v>
      </c>
      <c r="G18" s="33" t="s">
        <v>38</v>
      </c>
      <c r="H18" s="138" t="s">
        <v>0</v>
      </c>
      <c r="I18" s="138"/>
      <c r="J18" s="139">
        <f>J19+J20+J22</f>
        <v>7573902.2000000002</v>
      </c>
      <c r="K18" s="139"/>
      <c r="L18" s="5">
        <f>L19+L20+L22+L21</f>
        <v>2343098.69</v>
      </c>
      <c r="M18" s="5">
        <f t="shared" si="0"/>
        <v>5230803.51</v>
      </c>
      <c r="N18" s="6">
        <f t="shared" si="1"/>
        <v>0.30936479348782719</v>
      </c>
      <c r="O18" s="6"/>
    </row>
    <row r="19" spans="1:15" s="1" customFormat="1" ht="20.25" customHeight="1" x14ac:dyDescent="0.2">
      <c r="A19" s="129" t="s">
        <v>39</v>
      </c>
      <c r="B19" s="130"/>
      <c r="C19" s="131" t="s">
        <v>22</v>
      </c>
      <c r="D19" s="110"/>
      <c r="E19" s="111"/>
      <c r="F19" s="73" t="s">
        <v>37</v>
      </c>
      <c r="G19" s="32" t="s">
        <v>86</v>
      </c>
      <c r="H19" s="85">
        <v>110</v>
      </c>
      <c r="I19" s="85"/>
      <c r="J19" s="96">
        <v>5486543</v>
      </c>
      <c r="K19" s="96"/>
      <c r="L19" s="8">
        <v>1741721.33</v>
      </c>
      <c r="M19" s="10">
        <f>J19-L19</f>
        <v>3744821.67</v>
      </c>
      <c r="N19" s="11">
        <f>L19/J19</f>
        <v>0.31745332716794528</v>
      </c>
      <c r="O19" s="18" t="s">
        <v>27</v>
      </c>
    </row>
    <row r="20" spans="1:15" s="1" customFormat="1" ht="27.75" customHeight="1" x14ac:dyDescent="0.2">
      <c r="A20" s="81" t="s">
        <v>28</v>
      </c>
      <c r="B20" s="81"/>
      <c r="C20" s="82" t="s">
        <v>22</v>
      </c>
      <c r="D20" s="83"/>
      <c r="E20" s="84"/>
      <c r="F20" s="76" t="s">
        <v>37</v>
      </c>
      <c r="G20" s="34" t="s">
        <v>86</v>
      </c>
      <c r="H20" s="85">
        <v>240</v>
      </c>
      <c r="I20" s="85"/>
      <c r="J20" s="86">
        <v>649951.19999999995</v>
      </c>
      <c r="K20" s="86"/>
      <c r="L20" s="12">
        <v>213406.11</v>
      </c>
      <c r="M20" s="10">
        <f t="shared" si="0"/>
        <v>436545.08999999997</v>
      </c>
      <c r="N20" s="11">
        <f t="shared" si="1"/>
        <v>0.32834174319548914</v>
      </c>
      <c r="O20" s="18" t="s">
        <v>27</v>
      </c>
    </row>
    <row r="21" spans="1:15" s="1" customFormat="1" ht="21.75" customHeight="1" x14ac:dyDescent="0.2">
      <c r="A21" s="81" t="s">
        <v>34</v>
      </c>
      <c r="B21" s="81"/>
      <c r="C21" s="82" t="s">
        <v>22</v>
      </c>
      <c r="D21" s="83"/>
      <c r="E21" s="84"/>
      <c r="F21" s="76" t="s">
        <v>37</v>
      </c>
      <c r="G21" s="34" t="s">
        <v>86</v>
      </c>
      <c r="H21" s="85">
        <v>850</v>
      </c>
      <c r="I21" s="85"/>
      <c r="J21" s="86">
        <v>48.8</v>
      </c>
      <c r="K21" s="86"/>
      <c r="L21" s="12">
        <v>48.8</v>
      </c>
      <c r="M21" s="10">
        <f t="shared" si="0"/>
        <v>0</v>
      </c>
      <c r="N21" s="11">
        <f t="shared" si="1"/>
        <v>1</v>
      </c>
      <c r="O21" s="18" t="s">
        <v>27</v>
      </c>
    </row>
    <row r="22" spans="1:15" s="1" customFormat="1" ht="23.25" customHeight="1" x14ac:dyDescent="0.2">
      <c r="A22" s="129" t="s">
        <v>39</v>
      </c>
      <c r="B22" s="130"/>
      <c r="C22" s="131" t="s">
        <v>22</v>
      </c>
      <c r="D22" s="110"/>
      <c r="E22" s="111"/>
      <c r="F22" s="32" t="s">
        <v>41</v>
      </c>
      <c r="G22" s="32" t="s">
        <v>86</v>
      </c>
      <c r="H22" s="85">
        <v>110</v>
      </c>
      <c r="I22" s="85"/>
      <c r="J22" s="96">
        <v>1437408</v>
      </c>
      <c r="K22" s="96"/>
      <c r="L22" s="8">
        <v>387922.45</v>
      </c>
      <c r="M22" s="10">
        <f t="shared" si="0"/>
        <v>1049485.55</v>
      </c>
      <c r="N22" s="11">
        <f t="shared" si="1"/>
        <v>0.26987636773970924</v>
      </c>
      <c r="O22" s="18" t="s">
        <v>27</v>
      </c>
    </row>
    <row r="23" spans="1:15" s="1" customFormat="1" ht="153.75" customHeight="1" x14ac:dyDescent="0.2">
      <c r="A23" s="99" t="s">
        <v>77</v>
      </c>
      <c r="B23" s="99"/>
      <c r="C23" s="100"/>
      <c r="D23" s="100"/>
      <c r="E23" s="100"/>
      <c r="F23" s="35"/>
      <c r="G23" s="35"/>
      <c r="H23" s="101" t="s">
        <v>0</v>
      </c>
      <c r="I23" s="101"/>
      <c r="J23" s="128">
        <f>J24</f>
        <v>192000</v>
      </c>
      <c r="K23" s="128"/>
      <c r="L23" s="28">
        <f>L24</f>
        <v>48000</v>
      </c>
      <c r="M23" s="28">
        <f>J23-L23</f>
        <v>144000</v>
      </c>
      <c r="N23" s="29">
        <f>L23/J23</f>
        <v>0.25</v>
      </c>
      <c r="O23" s="14"/>
    </row>
    <row r="24" spans="1:15" s="1" customFormat="1" ht="27" customHeight="1" x14ac:dyDescent="0.2">
      <c r="A24" s="103" t="s">
        <v>28</v>
      </c>
      <c r="B24" s="103"/>
      <c r="C24" s="104" t="s">
        <v>22</v>
      </c>
      <c r="D24" s="104"/>
      <c r="E24" s="104"/>
      <c r="F24" s="32" t="s">
        <v>42</v>
      </c>
      <c r="G24" s="32" t="s">
        <v>43</v>
      </c>
      <c r="H24" s="105">
        <v>240</v>
      </c>
      <c r="I24" s="105"/>
      <c r="J24" s="127">
        <v>192000</v>
      </c>
      <c r="K24" s="127"/>
      <c r="L24" s="30">
        <v>48000</v>
      </c>
      <c r="M24" s="30">
        <f>J24-L24</f>
        <v>144000</v>
      </c>
      <c r="N24" s="31">
        <f>L24/J24</f>
        <v>0.25</v>
      </c>
      <c r="O24" s="18" t="s">
        <v>27</v>
      </c>
    </row>
    <row r="25" spans="1:15" s="1" customFormat="1" ht="118.5" customHeight="1" x14ac:dyDescent="0.2">
      <c r="A25" s="99" t="s">
        <v>78</v>
      </c>
      <c r="B25" s="99"/>
      <c r="C25" s="100"/>
      <c r="D25" s="100"/>
      <c r="E25" s="100"/>
      <c r="F25" s="35"/>
      <c r="G25" s="35"/>
      <c r="H25" s="101" t="s">
        <v>0</v>
      </c>
      <c r="I25" s="101"/>
      <c r="J25" s="128">
        <f>J26</f>
        <v>10000</v>
      </c>
      <c r="K25" s="128"/>
      <c r="L25" s="28">
        <f>L26</f>
        <v>0</v>
      </c>
      <c r="M25" s="28">
        <f>J25-L25</f>
        <v>10000</v>
      </c>
      <c r="N25" s="29">
        <f>L25/J25</f>
        <v>0</v>
      </c>
      <c r="O25" s="14"/>
    </row>
    <row r="26" spans="1:15" s="1" customFormat="1" ht="27" customHeight="1" x14ac:dyDescent="0.2">
      <c r="A26" s="103" t="s">
        <v>28</v>
      </c>
      <c r="B26" s="103"/>
      <c r="C26" s="104" t="s">
        <v>22</v>
      </c>
      <c r="D26" s="104"/>
      <c r="E26" s="104"/>
      <c r="F26" s="32" t="s">
        <v>42</v>
      </c>
      <c r="G26" s="32" t="s">
        <v>43</v>
      </c>
      <c r="H26" s="105">
        <v>240</v>
      </c>
      <c r="I26" s="105"/>
      <c r="J26" s="127">
        <v>10000</v>
      </c>
      <c r="K26" s="127"/>
      <c r="L26" s="30">
        <v>0</v>
      </c>
      <c r="M26" s="30">
        <f>J26-L26</f>
        <v>10000</v>
      </c>
      <c r="N26" s="31">
        <f>L26/J26</f>
        <v>0</v>
      </c>
      <c r="O26" s="18" t="s">
        <v>27</v>
      </c>
    </row>
    <row r="27" spans="1:15" s="1" customFormat="1" ht="101.25" customHeight="1" x14ac:dyDescent="0.2">
      <c r="A27" s="99" t="s">
        <v>79</v>
      </c>
      <c r="B27" s="99"/>
      <c r="C27" s="100"/>
      <c r="D27" s="100"/>
      <c r="E27" s="100"/>
      <c r="F27" s="35"/>
      <c r="G27" s="77"/>
      <c r="H27" s="101"/>
      <c r="I27" s="101"/>
      <c r="J27" s="102">
        <f>J29</f>
        <v>1961824.66</v>
      </c>
      <c r="K27" s="102"/>
      <c r="L27" s="13">
        <f>L29</f>
        <v>258587.31</v>
      </c>
      <c r="M27" s="13">
        <f>M29</f>
        <v>1703237.3499999999</v>
      </c>
      <c r="N27" s="14">
        <f t="shared" si="1"/>
        <v>0.1318095930142911</v>
      </c>
      <c r="O27" s="14"/>
    </row>
    <row r="28" spans="1:15" s="1" customFormat="1" ht="117.75" customHeight="1" x14ac:dyDescent="0.2">
      <c r="A28" s="103" t="s">
        <v>44</v>
      </c>
      <c r="B28" s="103"/>
      <c r="C28" s="104" t="s">
        <v>22</v>
      </c>
      <c r="D28" s="104"/>
      <c r="E28" s="104"/>
      <c r="F28" s="32" t="s">
        <v>45</v>
      </c>
      <c r="G28" s="32" t="s">
        <v>46</v>
      </c>
      <c r="H28" s="105" t="s">
        <v>0</v>
      </c>
      <c r="I28" s="105"/>
      <c r="J28" s="106">
        <f>J29</f>
        <v>1961824.66</v>
      </c>
      <c r="K28" s="106"/>
      <c r="L28" s="15">
        <f>L29</f>
        <v>258587.31</v>
      </c>
      <c r="M28" s="15">
        <f>M29</f>
        <v>1703237.3499999999</v>
      </c>
      <c r="N28" s="16">
        <f t="shared" si="1"/>
        <v>0.1318095930142911</v>
      </c>
      <c r="O28" s="16"/>
    </row>
    <row r="29" spans="1:15" s="1" customFormat="1" ht="29.25" customHeight="1" x14ac:dyDescent="0.2">
      <c r="A29" s="103" t="s">
        <v>28</v>
      </c>
      <c r="B29" s="103"/>
      <c r="C29" s="104" t="s">
        <v>22</v>
      </c>
      <c r="D29" s="104"/>
      <c r="E29" s="104"/>
      <c r="F29" s="32" t="s">
        <v>45</v>
      </c>
      <c r="G29" s="32" t="s">
        <v>46</v>
      </c>
      <c r="H29" s="105">
        <v>240</v>
      </c>
      <c r="I29" s="105"/>
      <c r="J29" s="96">
        <v>1961824.66</v>
      </c>
      <c r="K29" s="96"/>
      <c r="L29" s="8">
        <v>258587.31</v>
      </c>
      <c r="M29" s="8">
        <f>J29-L29</f>
        <v>1703237.3499999999</v>
      </c>
      <c r="N29" s="9">
        <f t="shared" si="1"/>
        <v>0.1318095930142911</v>
      </c>
      <c r="O29" s="18" t="s">
        <v>47</v>
      </c>
    </row>
    <row r="30" spans="1:15" s="1" customFormat="1" ht="127.5" customHeight="1" x14ac:dyDescent="0.2">
      <c r="A30" s="116" t="s">
        <v>80</v>
      </c>
      <c r="B30" s="117"/>
      <c r="C30" s="118"/>
      <c r="D30" s="119"/>
      <c r="E30" s="120"/>
      <c r="F30" s="77"/>
      <c r="G30" s="77"/>
      <c r="H30" s="121"/>
      <c r="I30" s="122"/>
      <c r="J30" s="123">
        <f>J32</f>
        <v>250000</v>
      </c>
      <c r="K30" s="124"/>
      <c r="L30" s="13">
        <f>L32</f>
        <v>0</v>
      </c>
      <c r="M30" s="13">
        <f t="shared" ref="M30:M40" si="2">J30-L30</f>
        <v>250000</v>
      </c>
      <c r="N30" s="14">
        <f t="shared" si="1"/>
        <v>0</v>
      </c>
      <c r="O30" s="14"/>
    </row>
    <row r="31" spans="1:15" s="1" customFormat="1" ht="63.75" customHeight="1" x14ac:dyDescent="0.2">
      <c r="A31" s="107" t="s">
        <v>81</v>
      </c>
      <c r="B31" s="108"/>
      <c r="C31" s="109" t="s">
        <v>22</v>
      </c>
      <c r="D31" s="110"/>
      <c r="E31" s="111"/>
      <c r="F31" s="73" t="s">
        <v>48</v>
      </c>
      <c r="G31" s="73" t="s">
        <v>49</v>
      </c>
      <c r="H31" s="112" t="s">
        <v>0</v>
      </c>
      <c r="I31" s="113"/>
      <c r="J31" s="125">
        <f>J32</f>
        <v>250000</v>
      </c>
      <c r="K31" s="126"/>
      <c r="L31" s="15">
        <f>L32</f>
        <v>0</v>
      </c>
      <c r="M31" s="19">
        <f t="shared" si="2"/>
        <v>250000</v>
      </c>
      <c r="N31" s="20">
        <f t="shared" si="1"/>
        <v>0</v>
      </c>
      <c r="O31" s="20"/>
    </row>
    <row r="32" spans="1:15" s="1" customFormat="1" ht="51" customHeight="1" x14ac:dyDescent="0.2">
      <c r="A32" s="107" t="s">
        <v>28</v>
      </c>
      <c r="B32" s="108"/>
      <c r="C32" s="109" t="s">
        <v>22</v>
      </c>
      <c r="D32" s="110"/>
      <c r="E32" s="111"/>
      <c r="F32" s="73" t="s">
        <v>48</v>
      </c>
      <c r="G32" s="73" t="s">
        <v>49</v>
      </c>
      <c r="H32" s="112">
        <v>240</v>
      </c>
      <c r="I32" s="113"/>
      <c r="J32" s="114">
        <v>250000</v>
      </c>
      <c r="K32" s="115"/>
      <c r="L32" s="8">
        <v>0</v>
      </c>
      <c r="M32" s="10">
        <f t="shared" si="2"/>
        <v>250000</v>
      </c>
      <c r="N32" s="11">
        <f t="shared" si="1"/>
        <v>0</v>
      </c>
      <c r="O32" s="18" t="s">
        <v>27</v>
      </c>
    </row>
    <row r="33" spans="1:17" s="1" customFormat="1" ht="113.25" customHeight="1" x14ac:dyDescent="0.2">
      <c r="A33" s="99" t="s">
        <v>82</v>
      </c>
      <c r="B33" s="99"/>
      <c r="C33" s="100"/>
      <c r="D33" s="100"/>
      <c r="E33" s="100"/>
      <c r="F33" s="77"/>
      <c r="G33" s="77"/>
      <c r="H33" s="101" t="s">
        <v>0</v>
      </c>
      <c r="I33" s="101"/>
      <c r="J33" s="102">
        <f>J35+J37</f>
        <v>13243245</v>
      </c>
      <c r="K33" s="102"/>
      <c r="L33" s="13">
        <f>L35+L37</f>
        <v>1042195.51</v>
      </c>
      <c r="M33" s="13">
        <f t="shared" si="2"/>
        <v>12201049.49</v>
      </c>
      <c r="N33" s="14">
        <f t="shared" si="1"/>
        <v>7.8696385213744821E-2</v>
      </c>
      <c r="O33" s="14"/>
    </row>
    <row r="34" spans="1:17" s="1" customFormat="1" ht="60.75" customHeight="1" x14ac:dyDescent="0.2">
      <c r="A34" s="103" t="s">
        <v>83</v>
      </c>
      <c r="B34" s="103"/>
      <c r="C34" s="104" t="s">
        <v>22</v>
      </c>
      <c r="D34" s="104"/>
      <c r="E34" s="104"/>
      <c r="F34" s="73" t="s">
        <v>41</v>
      </c>
      <c r="G34" s="73" t="s">
        <v>52</v>
      </c>
      <c r="H34" s="105" t="s">
        <v>0</v>
      </c>
      <c r="I34" s="105"/>
      <c r="J34" s="106">
        <f>J35</f>
        <v>6336828.5800000001</v>
      </c>
      <c r="K34" s="106"/>
      <c r="L34" s="15">
        <f>L35</f>
        <v>1042195.51</v>
      </c>
      <c r="M34" s="19">
        <f t="shared" si="2"/>
        <v>5294633.07</v>
      </c>
      <c r="N34" s="20">
        <f t="shared" si="1"/>
        <v>0.16446641988854305</v>
      </c>
      <c r="O34" s="20"/>
    </row>
    <row r="35" spans="1:17" s="1" customFormat="1" ht="30.75" customHeight="1" x14ac:dyDescent="0.2">
      <c r="A35" s="103" t="s">
        <v>28</v>
      </c>
      <c r="B35" s="103"/>
      <c r="C35" s="104" t="s">
        <v>22</v>
      </c>
      <c r="D35" s="104"/>
      <c r="E35" s="104"/>
      <c r="F35" s="73" t="s">
        <v>41</v>
      </c>
      <c r="G35" s="73" t="s">
        <v>52</v>
      </c>
      <c r="H35" s="105">
        <v>240</v>
      </c>
      <c r="I35" s="105"/>
      <c r="J35" s="96">
        <v>6336828.5800000001</v>
      </c>
      <c r="K35" s="96"/>
      <c r="L35" s="8">
        <v>1042195.51</v>
      </c>
      <c r="M35" s="10">
        <f t="shared" si="2"/>
        <v>5294633.07</v>
      </c>
      <c r="N35" s="11">
        <f t="shared" si="1"/>
        <v>0.16446641988854305</v>
      </c>
      <c r="O35" s="18" t="s">
        <v>27</v>
      </c>
    </row>
    <row r="36" spans="1:17" s="1" customFormat="1" ht="27" customHeight="1" x14ac:dyDescent="0.2">
      <c r="A36" s="103" t="s">
        <v>68</v>
      </c>
      <c r="B36" s="103"/>
      <c r="C36" s="104" t="s">
        <v>22</v>
      </c>
      <c r="D36" s="104"/>
      <c r="E36" s="104"/>
      <c r="F36" s="73" t="s">
        <v>41</v>
      </c>
      <c r="G36" s="73" t="s">
        <v>69</v>
      </c>
      <c r="H36" s="105"/>
      <c r="I36" s="105"/>
      <c r="J36" s="106">
        <f>J37</f>
        <v>6906416.4199999999</v>
      </c>
      <c r="K36" s="106"/>
      <c r="L36" s="15">
        <f>L37</f>
        <v>0</v>
      </c>
      <c r="M36" s="19">
        <f t="shared" si="2"/>
        <v>6906416.4199999999</v>
      </c>
      <c r="N36" s="20">
        <f t="shared" si="1"/>
        <v>0</v>
      </c>
      <c r="O36" s="18" t="s">
        <v>27</v>
      </c>
    </row>
    <row r="37" spans="1:17" s="1" customFormat="1" ht="24.75" customHeight="1" x14ac:dyDescent="0.2">
      <c r="A37" s="103" t="s">
        <v>28</v>
      </c>
      <c r="B37" s="103"/>
      <c r="C37" s="104" t="s">
        <v>22</v>
      </c>
      <c r="D37" s="104"/>
      <c r="E37" s="104"/>
      <c r="F37" s="73" t="s">
        <v>41</v>
      </c>
      <c r="G37" s="73" t="s">
        <v>69</v>
      </c>
      <c r="H37" s="105">
        <v>240</v>
      </c>
      <c r="I37" s="105"/>
      <c r="J37" s="96">
        <v>6906416.4199999999</v>
      </c>
      <c r="K37" s="96"/>
      <c r="L37" s="8">
        <v>0</v>
      </c>
      <c r="M37" s="10">
        <f t="shared" si="2"/>
        <v>6906416.4199999999</v>
      </c>
      <c r="N37" s="11">
        <f t="shared" si="1"/>
        <v>0</v>
      </c>
      <c r="O37" s="18" t="s">
        <v>27</v>
      </c>
    </row>
    <row r="38" spans="1:17" s="1" customFormat="1" ht="113.25" customHeight="1" x14ac:dyDescent="0.2">
      <c r="A38" s="99" t="s">
        <v>84</v>
      </c>
      <c r="B38" s="99"/>
      <c r="C38" s="100"/>
      <c r="D38" s="100"/>
      <c r="E38" s="100"/>
      <c r="F38" s="77"/>
      <c r="G38" s="77"/>
      <c r="H38" s="101" t="s">
        <v>0</v>
      </c>
      <c r="I38" s="101"/>
      <c r="J38" s="102">
        <f>J39</f>
        <v>250000</v>
      </c>
      <c r="K38" s="102"/>
      <c r="L38" s="13">
        <f>L39</f>
        <v>32670.32</v>
      </c>
      <c r="M38" s="13">
        <f t="shared" si="2"/>
        <v>217329.68</v>
      </c>
      <c r="N38" s="14">
        <f t="shared" si="1"/>
        <v>0.13068128000000001</v>
      </c>
      <c r="O38" s="14"/>
    </row>
    <row r="39" spans="1:17" s="1" customFormat="1" ht="31.5" customHeight="1" x14ac:dyDescent="0.2">
      <c r="A39" s="103" t="s">
        <v>28</v>
      </c>
      <c r="B39" s="103"/>
      <c r="C39" s="104" t="s">
        <v>22</v>
      </c>
      <c r="D39" s="104"/>
      <c r="E39" s="104"/>
      <c r="F39" s="73" t="s">
        <v>53</v>
      </c>
      <c r="G39" s="73" t="s">
        <v>54</v>
      </c>
      <c r="H39" s="105">
        <v>240</v>
      </c>
      <c r="I39" s="105"/>
      <c r="J39" s="96">
        <v>250000</v>
      </c>
      <c r="K39" s="96"/>
      <c r="L39" s="8">
        <v>32670.32</v>
      </c>
      <c r="M39" s="10">
        <f t="shared" si="2"/>
        <v>217329.68</v>
      </c>
      <c r="N39" s="11">
        <f>L39/J39</f>
        <v>0.13068128000000001</v>
      </c>
      <c r="O39" s="18" t="s">
        <v>27</v>
      </c>
    </row>
    <row r="40" spans="1:17" s="1" customFormat="1" ht="15.75" x14ac:dyDescent="0.2">
      <c r="A40" s="95" t="s">
        <v>55</v>
      </c>
      <c r="B40" s="95"/>
      <c r="C40" s="95"/>
      <c r="D40" s="95"/>
      <c r="E40" s="95"/>
      <c r="F40" s="95"/>
      <c r="G40" s="95"/>
      <c r="H40" s="95"/>
      <c r="I40" s="95"/>
      <c r="J40" s="96">
        <f>J7+J10+J18+J23+J27+J30+J15+J33+J38+J25</f>
        <v>27897761.859999999</v>
      </c>
      <c r="K40" s="96"/>
      <c r="L40" s="8">
        <f>L7+L10+L18+L23+L27+L30+L15+L33+L38</f>
        <v>5211419.12</v>
      </c>
      <c r="M40" s="8">
        <f t="shared" si="2"/>
        <v>22686342.739999998</v>
      </c>
      <c r="N40" s="9">
        <f>L40/J40</f>
        <v>0.18680420121702193</v>
      </c>
      <c r="O40" s="17"/>
    </row>
    <row r="41" spans="1:17" s="1" customFormat="1" ht="15" x14ac:dyDescent="0.2">
      <c r="A41" s="71"/>
      <c r="B41" s="37"/>
      <c r="C41" s="71"/>
      <c r="D41" s="71"/>
      <c r="E41" s="71"/>
      <c r="F41" s="71"/>
      <c r="G41" s="71"/>
      <c r="H41" s="71"/>
      <c r="I41" s="71"/>
      <c r="J41" s="79"/>
      <c r="K41" s="79"/>
    </row>
    <row r="42" spans="1:17" s="1" customFormat="1" ht="15.75" x14ac:dyDescent="0.2">
      <c r="A42" s="71"/>
      <c r="B42" s="97" t="s">
        <v>56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7" s="1" customFormat="1" ht="15" x14ac:dyDescent="0.2">
      <c r="A43" s="71"/>
      <c r="B43" s="71"/>
      <c r="C43" s="71"/>
      <c r="D43" s="71"/>
      <c r="E43" s="71"/>
      <c r="F43" s="71"/>
      <c r="G43" s="71"/>
      <c r="H43" s="71"/>
      <c r="I43" s="71"/>
      <c r="J43" s="98"/>
      <c r="K43" s="98"/>
    </row>
    <row r="44" spans="1:17" s="1" customFormat="1" ht="15.75" x14ac:dyDescent="0.2">
      <c r="A44" s="97" t="s">
        <v>57</v>
      </c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21"/>
      <c r="M44" s="21"/>
      <c r="N44" s="40"/>
    </row>
    <row r="45" spans="1:17" s="1" customFormat="1" ht="15.75" x14ac:dyDescent="0.25">
      <c r="A45" s="97" t="s">
        <v>72</v>
      </c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22"/>
      <c r="M45" s="21"/>
      <c r="N45" s="40"/>
    </row>
    <row r="46" spans="1:17" s="1" customFormat="1" ht="14.25" x14ac:dyDescent="0.2">
      <c r="A46" s="87"/>
      <c r="B46" s="87"/>
      <c r="C46" s="87"/>
      <c r="D46" s="87"/>
      <c r="E46" s="87"/>
      <c r="F46" s="87"/>
      <c r="G46" s="87"/>
      <c r="H46" s="87"/>
      <c r="I46" s="87"/>
      <c r="J46" s="87"/>
      <c r="K46" s="87"/>
    </row>
    <row r="47" spans="1:17" s="1" customFormat="1" x14ac:dyDescent="0.2">
      <c r="A47" s="88"/>
      <c r="B47" s="88"/>
      <c r="C47" s="89"/>
      <c r="D47" s="89"/>
      <c r="E47" s="89"/>
      <c r="F47" s="89"/>
      <c r="G47" s="89"/>
      <c r="H47" s="89"/>
      <c r="I47" s="89"/>
      <c r="J47" s="90"/>
      <c r="K47" s="90"/>
      <c r="L47" s="90"/>
      <c r="M47" s="90"/>
      <c r="N47" s="90"/>
      <c r="O47" s="90"/>
      <c r="P47" s="90"/>
      <c r="Q47" s="78"/>
    </row>
    <row r="48" spans="1:17" s="1" customFormat="1" x14ac:dyDescent="0.2">
      <c r="A48" s="91" t="s">
        <v>0</v>
      </c>
      <c r="B48" s="91"/>
      <c r="C48" s="78"/>
      <c r="D48" s="92"/>
      <c r="E48" s="92"/>
      <c r="F48" s="92"/>
      <c r="G48" s="92"/>
      <c r="H48" s="92"/>
      <c r="I48" s="78"/>
      <c r="J48" s="93"/>
      <c r="K48" s="93"/>
      <c r="L48" s="93"/>
      <c r="M48" s="93"/>
      <c r="N48" s="93"/>
      <c r="O48" s="93"/>
      <c r="P48" s="94"/>
      <c r="Q48" s="94"/>
    </row>
    <row r="49" spans="1:11" s="1" customFormat="1" x14ac:dyDescent="0.2">
      <c r="A49" s="80"/>
      <c r="B49" s="80"/>
      <c r="C49" s="80"/>
      <c r="D49" s="80"/>
      <c r="E49" s="80"/>
      <c r="F49" s="80"/>
      <c r="G49" s="80"/>
      <c r="H49" s="80"/>
      <c r="I49" s="80"/>
      <c r="J49" s="80"/>
      <c r="K49" s="80"/>
    </row>
  </sheetData>
  <mergeCells count="162">
    <mergeCell ref="A48:B48"/>
    <mergeCell ref="D48:H48"/>
    <mergeCell ref="J48:O48"/>
    <mergeCell ref="P48:Q48"/>
    <mergeCell ref="A49:K49"/>
    <mergeCell ref="B42:L42"/>
    <mergeCell ref="J43:K43"/>
    <mergeCell ref="A44:K44"/>
    <mergeCell ref="A45:K45"/>
    <mergeCell ref="A46:K46"/>
    <mergeCell ref="A47:B47"/>
    <mergeCell ref="C47:I47"/>
    <mergeCell ref="J47:P47"/>
    <mergeCell ref="A39:B39"/>
    <mergeCell ref="C39:E39"/>
    <mergeCell ref="H39:I39"/>
    <mergeCell ref="J39:K39"/>
    <mergeCell ref="A40:I40"/>
    <mergeCell ref="J40:K40"/>
    <mergeCell ref="A37:B37"/>
    <mergeCell ref="C37:E37"/>
    <mergeCell ref="H37:I37"/>
    <mergeCell ref="J37:K37"/>
    <mergeCell ref="A38:B38"/>
    <mergeCell ref="C38:E38"/>
    <mergeCell ref="H38:I38"/>
    <mergeCell ref="J38:K38"/>
    <mergeCell ref="A35:B35"/>
    <mergeCell ref="C35:E35"/>
    <mergeCell ref="H35:I35"/>
    <mergeCell ref="J35:K35"/>
    <mergeCell ref="A36:B36"/>
    <mergeCell ref="C36:E36"/>
    <mergeCell ref="H36:I36"/>
    <mergeCell ref="J36:K36"/>
    <mergeCell ref="A33:B33"/>
    <mergeCell ref="C33:E33"/>
    <mergeCell ref="H33:I33"/>
    <mergeCell ref="J33:K33"/>
    <mergeCell ref="A34:B34"/>
    <mergeCell ref="C34:E34"/>
    <mergeCell ref="H34:I34"/>
    <mergeCell ref="J34:K34"/>
    <mergeCell ref="A31:B31"/>
    <mergeCell ref="C31:E31"/>
    <mergeCell ref="H31:I31"/>
    <mergeCell ref="J31:K31"/>
    <mergeCell ref="A32:B32"/>
    <mergeCell ref="C32:E32"/>
    <mergeCell ref="H32:I32"/>
    <mergeCell ref="J32:K32"/>
    <mergeCell ref="A29:B29"/>
    <mergeCell ref="C29:E29"/>
    <mergeCell ref="H29:I29"/>
    <mergeCell ref="J29:K29"/>
    <mergeCell ref="A30:B30"/>
    <mergeCell ref="C30:E30"/>
    <mergeCell ref="H30:I30"/>
    <mergeCell ref="J30:K30"/>
    <mergeCell ref="A27:B27"/>
    <mergeCell ref="C27:E27"/>
    <mergeCell ref="H27:I27"/>
    <mergeCell ref="J27:K27"/>
    <mergeCell ref="A28:B28"/>
    <mergeCell ref="C28:E28"/>
    <mergeCell ref="H28:I28"/>
    <mergeCell ref="J28:K28"/>
    <mergeCell ref="A25:B25"/>
    <mergeCell ref="C25:E25"/>
    <mergeCell ref="H25:I25"/>
    <mergeCell ref="J25:K25"/>
    <mergeCell ref="A26:B26"/>
    <mergeCell ref="C26:E26"/>
    <mergeCell ref="H26:I26"/>
    <mergeCell ref="J26:K26"/>
    <mergeCell ref="A23:B23"/>
    <mergeCell ref="C23:E23"/>
    <mergeCell ref="H23:I23"/>
    <mergeCell ref="J23:K23"/>
    <mergeCell ref="A24:B24"/>
    <mergeCell ref="C24:E24"/>
    <mergeCell ref="H24:I24"/>
    <mergeCell ref="J24:K24"/>
    <mergeCell ref="A21:B21"/>
    <mergeCell ref="C21:E21"/>
    <mergeCell ref="H21:I21"/>
    <mergeCell ref="J21:K21"/>
    <mergeCell ref="A22:B22"/>
    <mergeCell ref="C22:E22"/>
    <mergeCell ref="H22:I22"/>
    <mergeCell ref="J22:K22"/>
    <mergeCell ref="A19:B19"/>
    <mergeCell ref="C19:E19"/>
    <mergeCell ref="H19:I19"/>
    <mergeCell ref="J19:K19"/>
    <mergeCell ref="A20:B20"/>
    <mergeCell ref="C20:E20"/>
    <mergeCell ref="H20:I20"/>
    <mergeCell ref="J20:K20"/>
    <mergeCell ref="A17:B17"/>
    <mergeCell ref="C17:E17"/>
    <mergeCell ref="H17:I17"/>
    <mergeCell ref="J17:K17"/>
    <mergeCell ref="A18:B18"/>
    <mergeCell ref="C18:E18"/>
    <mergeCell ref="H18:I18"/>
    <mergeCell ref="J18:K18"/>
    <mergeCell ref="A15:B15"/>
    <mergeCell ref="C15:E15"/>
    <mergeCell ref="H15:I15"/>
    <mergeCell ref="J15:K15"/>
    <mergeCell ref="A16:B16"/>
    <mergeCell ref="C16:E16"/>
    <mergeCell ref="H16:I16"/>
    <mergeCell ref="J16:K16"/>
    <mergeCell ref="A13:B13"/>
    <mergeCell ref="C13:E13"/>
    <mergeCell ref="H13:I13"/>
    <mergeCell ref="J13:K13"/>
    <mergeCell ref="A14:B14"/>
    <mergeCell ref="C14:E14"/>
    <mergeCell ref="H14:I14"/>
    <mergeCell ref="J14:K14"/>
    <mergeCell ref="A11:B11"/>
    <mergeCell ref="C11:E11"/>
    <mergeCell ref="H11:I11"/>
    <mergeCell ref="J11:K11"/>
    <mergeCell ref="A12:B12"/>
    <mergeCell ref="C12:E12"/>
    <mergeCell ref="H12:I12"/>
    <mergeCell ref="J12:K12"/>
    <mergeCell ref="A9:B9"/>
    <mergeCell ref="C9:E9"/>
    <mergeCell ref="H9:I9"/>
    <mergeCell ref="J9:K9"/>
    <mergeCell ref="A10:B10"/>
    <mergeCell ref="C10:E10"/>
    <mergeCell ref="H10:I10"/>
    <mergeCell ref="J10:K10"/>
    <mergeCell ref="A7:B7"/>
    <mergeCell ref="C7:E7"/>
    <mergeCell ref="H7:I7"/>
    <mergeCell ref="J7:K7"/>
    <mergeCell ref="A8:B8"/>
    <mergeCell ref="C8:E8"/>
    <mergeCell ref="H8:I8"/>
    <mergeCell ref="J8:K8"/>
    <mergeCell ref="A5:B5"/>
    <mergeCell ref="C5:E5"/>
    <mergeCell ref="H5:I5"/>
    <mergeCell ref="J5:K5"/>
    <mergeCell ref="A6:B6"/>
    <mergeCell ref="C6:E6"/>
    <mergeCell ref="H6:I6"/>
    <mergeCell ref="J6:K6"/>
    <mergeCell ref="A1:H1"/>
    <mergeCell ref="A2:K2"/>
    <mergeCell ref="A3:B4"/>
    <mergeCell ref="C3:I3"/>
    <mergeCell ref="J3:K4"/>
    <mergeCell ref="C4:E4"/>
    <mergeCell ref="H4:I4"/>
  </mergeCells>
  <pageMargins left="0.7" right="0.7" top="0.75" bottom="0.75" header="0.3" footer="0.3"/>
  <pageSetup paperSize="9" scale="4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09E8A-7C9D-4718-8028-19170FF514CE}">
  <dimension ref="A1:V49"/>
  <sheetViews>
    <sheetView workbookViewId="0">
      <selection activeCell="L13" sqref="L13"/>
    </sheetView>
  </sheetViews>
  <sheetFormatPr defaultColWidth="12.28515625" defaultRowHeight="12.75" x14ac:dyDescent="0.2"/>
  <cols>
    <col min="1" max="1" width="12.28515625" style="1"/>
    <col min="2" max="2" width="48" style="1" customWidth="1"/>
    <col min="3" max="3" width="9.5703125" style="1" customWidth="1"/>
    <col min="4" max="4" width="2.7109375" style="1" customWidth="1"/>
    <col min="5" max="5" width="12.28515625" style="1" hidden="1" customWidth="1"/>
    <col min="6" max="6" width="9.28515625" style="1" customWidth="1"/>
    <col min="7" max="7" width="12.28515625" style="1"/>
    <col min="8" max="8" width="8" style="1" customWidth="1"/>
    <col min="9" max="9" width="12.28515625" style="1" hidden="1" customWidth="1"/>
    <col min="10" max="10" width="12.28515625" style="1"/>
    <col min="11" max="11" width="7.28515625" style="1" customWidth="1"/>
    <col min="12" max="12" width="17.85546875" style="39" customWidth="1"/>
    <col min="13" max="13" width="19.7109375" style="39" customWidth="1"/>
    <col min="14" max="14" width="12.28515625" style="39"/>
    <col min="15" max="15" width="15.140625" style="39" customWidth="1"/>
    <col min="16" max="16384" width="12.28515625" style="39"/>
  </cols>
  <sheetData>
    <row r="1" spans="1:22" ht="48.75" customHeight="1" x14ac:dyDescent="0.2">
      <c r="A1" s="150" t="s">
        <v>73</v>
      </c>
      <c r="B1" s="150"/>
      <c r="C1" s="150"/>
      <c r="D1" s="150"/>
      <c r="E1" s="150"/>
      <c r="F1" s="150"/>
      <c r="G1" s="150"/>
      <c r="H1" s="150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1:22" s="1" customFormat="1" ht="13.5" thickBot="1" x14ac:dyDescent="0.25">
      <c r="A2" s="151" t="s">
        <v>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</row>
    <row r="3" spans="1:22" s="1" customFormat="1" ht="13.5" thickBot="1" x14ac:dyDescent="0.25">
      <c r="A3" s="152" t="s">
        <v>2</v>
      </c>
      <c r="B3" s="153"/>
      <c r="C3" s="153" t="s">
        <v>3</v>
      </c>
      <c r="D3" s="153"/>
      <c r="E3" s="153"/>
      <c r="F3" s="153"/>
      <c r="G3" s="153"/>
      <c r="H3" s="153"/>
      <c r="I3" s="153"/>
      <c r="J3" s="156" t="s">
        <v>4</v>
      </c>
      <c r="K3" s="156"/>
      <c r="L3" s="24" t="s">
        <v>5</v>
      </c>
      <c r="M3" s="25" t="s">
        <v>6</v>
      </c>
      <c r="N3" s="2" t="s">
        <v>7</v>
      </c>
      <c r="O3" s="2" t="s">
        <v>8</v>
      </c>
    </row>
    <row r="4" spans="1:22" s="1" customFormat="1" ht="21.75" thickBot="1" x14ac:dyDescent="0.25">
      <c r="A4" s="154"/>
      <c r="B4" s="155"/>
      <c r="C4" s="158" t="s">
        <v>9</v>
      </c>
      <c r="D4" s="158"/>
      <c r="E4" s="158"/>
      <c r="F4" s="68" t="s">
        <v>10</v>
      </c>
      <c r="G4" s="68" t="s">
        <v>11</v>
      </c>
      <c r="H4" s="159" t="s">
        <v>12</v>
      </c>
      <c r="I4" s="159"/>
      <c r="J4" s="157"/>
      <c r="K4" s="157"/>
      <c r="L4" s="3" t="s">
        <v>13</v>
      </c>
      <c r="M4" s="3"/>
      <c r="N4" s="23" t="s">
        <v>14</v>
      </c>
      <c r="O4" s="23" t="s">
        <v>15</v>
      </c>
    </row>
    <row r="5" spans="1:22" s="1" customFormat="1" ht="13.5" thickBot="1" x14ac:dyDescent="0.25">
      <c r="A5" s="142" t="s">
        <v>16</v>
      </c>
      <c r="B5" s="143"/>
      <c r="C5" s="143" t="s">
        <v>17</v>
      </c>
      <c r="D5" s="143"/>
      <c r="E5" s="143"/>
      <c r="F5" s="65" t="s">
        <v>18</v>
      </c>
      <c r="G5" s="65" t="s">
        <v>19</v>
      </c>
      <c r="H5" s="144" t="s">
        <v>20</v>
      </c>
      <c r="I5" s="144"/>
      <c r="J5" s="145">
        <v>6</v>
      </c>
      <c r="K5" s="146"/>
      <c r="L5" s="4">
        <v>7</v>
      </c>
      <c r="M5" s="4">
        <v>8</v>
      </c>
      <c r="N5" s="4">
        <v>9</v>
      </c>
      <c r="O5" s="4">
        <v>10</v>
      </c>
    </row>
    <row r="6" spans="1:22" s="1" customFormat="1" ht="108" customHeight="1" x14ac:dyDescent="0.2">
      <c r="A6" s="147" t="s">
        <v>74</v>
      </c>
      <c r="B6" s="147"/>
      <c r="C6" s="148"/>
      <c r="D6" s="148"/>
      <c r="E6" s="148"/>
      <c r="F6" s="66"/>
      <c r="G6" s="66"/>
      <c r="H6" s="148"/>
      <c r="I6" s="148"/>
      <c r="J6" s="149">
        <f>J7+J10+J18</f>
        <v>11864741</v>
      </c>
      <c r="K6" s="149"/>
      <c r="L6" s="26">
        <f>L7+L10+L18</f>
        <v>2800000.1500000004</v>
      </c>
      <c r="M6" s="26">
        <f t="shared" ref="M6:M22" si="0">J6-L6</f>
        <v>9064740.8499999996</v>
      </c>
      <c r="N6" s="27">
        <f t="shared" ref="N6:N38" si="1">L6/J6</f>
        <v>0.23599336470977331</v>
      </c>
      <c r="O6" s="36"/>
    </row>
    <row r="7" spans="1:22" s="1" customFormat="1" ht="28.5" customHeight="1" x14ac:dyDescent="0.2">
      <c r="A7" s="136" t="s">
        <v>21</v>
      </c>
      <c r="B7" s="136"/>
      <c r="C7" s="137" t="s">
        <v>22</v>
      </c>
      <c r="D7" s="137"/>
      <c r="E7" s="137"/>
      <c r="F7" s="63" t="s">
        <v>23</v>
      </c>
      <c r="G7" s="63" t="s">
        <v>24</v>
      </c>
      <c r="H7" s="138" t="s">
        <v>0</v>
      </c>
      <c r="I7" s="138"/>
      <c r="J7" s="139">
        <f>J8+J9</f>
        <v>802234</v>
      </c>
      <c r="K7" s="139"/>
      <c r="L7" s="5">
        <f>L8+L9</f>
        <v>186293.95</v>
      </c>
      <c r="M7" s="64">
        <f t="shared" si="0"/>
        <v>615940.05000000005</v>
      </c>
      <c r="N7" s="6">
        <f t="shared" si="1"/>
        <v>0.23221896603734074</v>
      </c>
      <c r="O7" s="7"/>
    </row>
    <row r="8" spans="1:22" s="1" customFormat="1" ht="27" customHeight="1" x14ac:dyDescent="0.2">
      <c r="A8" s="103" t="s">
        <v>25</v>
      </c>
      <c r="B8" s="103"/>
      <c r="C8" s="104" t="s">
        <v>22</v>
      </c>
      <c r="D8" s="104"/>
      <c r="E8" s="104"/>
      <c r="F8" s="60" t="s">
        <v>23</v>
      </c>
      <c r="G8" s="60" t="s">
        <v>26</v>
      </c>
      <c r="H8" s="105">
        <v>120</v>
      </c>
      <c r="I8" s="105"/>
      <c r="J8" s="96">
        <v>794234</v>
      </c>
      <c r="K8" s="96"/>
      <c r="L8" s="8">
        <v>178293.95</v>
      </c>
      <c r="M8" s="8">
        <f t="shared" si="0"/>
        <v>615940.05000000005</v>
      </c>
      <c r="N8" s="9">
        <f t="shared" si="1"/>
        <v>0.22448541613680603</v>
      </c>
      <c r="O8" s="18" t="s">
        <v>27</v>
      </c>
    </row>
    <row r="9" spans="1:22" s="1" customFormat="1" ht="28.5" customHeight="1" x14ac:dyDescent="0.2">
      <c r="A9" s="140" t="s">
        <v>28</v>
      </c>
      <c r="B9" s="140"/>
      <c r="C9" s="105" t="s">
        <v>22</v>
      </c>
      <c r="D9" s="105"/>
      <c r="E9" s="105"/>
      <c r="F9" s="32" t="s">
        <v>35</v>
      </c>
      <c r="G9" s="60">
        <v>110000190</v>
      </c>
      <c r="H9" s="105">
        <v>240</v>
      </c>
      <c r="I9" s="105"/>
      <c r="J9" s="96">
        <v>8000</v>
      </c>
      <c r="K9" s="96"/>
      <c r="L9" s="8">
        <v>8000</v>
      </c>
      <c r="M9" s="8">
        <f t="shared" si="0"/>
        <v>0</v>
      </c>
      <c r="N9" s="9">
        <f t="shared" si="1"/>
        <v>1</v>
      </c>
      <c r="O9" s="18" t="s">
        <v>27</v>
      </c>
    </row>
    <row r="10" spans="1:22" s="1" customFormat="1" ht="29.25" customHeight="1" x14ac:dyDescent="0.2">
      <c r="A10" s="141" t="s">
        <v>29</v>
      </c>
      <c r="B10" s="141"/>
      <c r="C10" s="137" t="s">
        <v>22</v>
      </c>
      <c r="D10" s="137"/>
      <c r="E10" s="137"/>
      <c r="F10" s="63" t="s">
        <v>30</v>
      </c>
      <c r="G10" s="63" t="s">
        <v>31</v>
      </c>
      <c r="H10" s="138" t="s">
        <v>0</v>
      </c>
      <c r="I10" s="138"/>
      <c r="J10" s="139">
        <f>J11+J12+J13+J14</f>
        <v>3488556</v>
      </c>
      <c r="K10" s="139"/>
      <c r="L10" s="5">
        <f>L11+L12+L13+L14</f>
        <v>915943.28</v>
      </c>
      <c r="M10" s="5">
        <f t="shared" si="0"/>
        <v>2572612.7199999997</v>
      </c>
      <c r="N10" s="6">
        <f t="shared" si="1"/>
        <v>0.26255656495122909</v>
      </c>
      <c r="O10" s="6"/>
    </row>
    <row r="11" spans="1:22" s="1" customFormat="1" ht="25.5" customHeight="1" x14ac:dyDescent="0.2">
      <c r="A11" s="140" t="s">
        <v>25</v>
      </c>
      <c r="B11" s="140"/>
      <c r="C11" s="104" t="s">
        <v>22</v>
      </c>
      <c r="D11" s="104"/>
      <c r="E11" s="104"/>
      <c r="F11" s="60" t="s">
        <v>30</v>
      </c>
      <c r="G11" s="60" t="s">
        <v>32</v>
      </c>
      <c r="H11" s="105">
        <v>120</v>
      </c>
      <c r="I11" s="105"/>
      <c r="J11" s="96">
        <v>2321505</v>
      </c>
      <c r="K11" s="96"/>
      <c r="L11" s="8">
        <v>509585.33</v>
      </c>
      <c r="M11" s="10">
        <f t="shared" si="0"/>
        <v>1811919.67</v>
      </c>
      <c r="N11" s="11">
        <f t="shared" si="1"/>
        <v>0.21950645378752145</v>
      </c>
      <c r="O11" s="18" t="s">
        <v>27</v>
      </c>
    </row>
    <row r="12" spans="1:22" s="1" customFormat="1" ht="26.25" customHeight="1" x14ac:dyDescent="0.2">
      <c r="A12" s="140" t="s">
        <v>28</v>
      </c>
      <c r="B12" s="140"/>
      <c r="C12" s="104" t="s">
        <v>22</v>
      </c>
      <c r="D12" s="104"/>
      <c r="E12" s="104"/>
      <c r="F12" s="60" t="s">
        <v>30</v>
      </c>
      <c r="G12" s="32" t="s">
        <v>33</v>
      </c>
      <c r="H12" s="105">
        <v>240</v>
      </c>
      <c r="I12" s="105"/>
      <c r="J12" s="96">
        <v>1134051</v>
      </c>
      <c r="K12" s="96"/>
      <c r="L12" s="8">
        <v>386357.95</v>
      </c>
      <c r="M12" s="10">
        <f t="shared" si="0"/>
        <v>747693.05</v>
      </c>
      <c r="N12" s="11">
        <f t="shared" si="1"/>
        <v>0.34068833764971768</v>
      </c>
      <c r="O12" s="18" t="s">
        <v>27</v>
      </c>
    </row>
    <row r="13" spans="1:22" s="1" customFormat="1" ht="14.25" customHeight="1" x14ac:dyDescent="0.2">
      <c r="A13" s="140" t="s">
        <v>34</v>
      </c>
      <c r="B13" s="140"/>
      <c r="C13" s="104" t="s">
        <v>22</v>
      </c>
      <c r="D13" s="104"/>
      <c r="E13" s="104"/>
      <c r="F13" s="60" t="s">
        <v>30</v>
      </c>
      <c r="G13" s="60" t="s">
        <v>33</v>
      </c>
      <c r="H13" s="105">
        <v>850</v>
      </c>
      <c r="I13" s="105"/>
      <c r="J13" s="96">
        <v>13000</v>
      </c>
      <c r="K13" s="96"/>
      <c r="L13" s="8">
        <v>0</v>
      </c>
      <c r="M13" s="10">
        <f t="shared" si="0"/>
        <v>13000</v>
      </c>
      <c r="N13" s="11">
        <f t="shared" si="1"/>
        <v>0</v>
      </c>
      <c r="O13" s="18" t="s">
        <v>27</v>
      </c>
    </row>
    <row r="14" spans="1:22" s="1" customFormat="1" ht="27.75" customHeight="1" x14ac:dyDescent="0.2">
      <c r="A14" s="140" t="s">
        <v>28</v>
      </c>
      <c r="B14" s="140"/>
      <c r="C14" s="105" t="s">
        <v>22</v>
      </c>
      <c r="D14" s="105"/>
      <c r="E14" s="105"/>
      <c r="F14" s="32" t="s">
        <v>35</v>
      </c>
      <c r="G14" s="60" t="s">
        <v>33</v>
      </c>
      <c r="H14" s="105">
        <v>240</v>
      </c>
      <c r="I14" s="105"/>
      <c r="J14" s="96">
        <v>20000</v>
      </c>
      <c r="K14" s="96"/>
      <c r="L14" s="8">
        <v>20000</v>
      </c>
      <c r="M14" s="10">
        <f t="shared" si="0"/>
        <v>0</v>
      </c>
      <c r="N14" s="11">
        <f>L14/J14</f>
        <v>1</v>
      </c>
      <c r="O14" s="18" t="s">
        <v>27</v>
      </c>
    </row>
    <row r="15" spans="1:22" s="1" customFormat="1" ht="120" customHeight="1" x14ac:dyDescent="0.2">
      <c r="A15" s="99" t="s">
        <v>75</v>
      </c>
      <c r="B15" s="99"/>
      <c r="C15" s="100"/>
      <c r="D15" s="100"/>
      <c r="E15" s="100"/>
      <c r="F15" s="61"/>
      <c r="G15" s="61"/>
      <c r="H15" s="101"/>
      <c r="I15" s="101"/>
      <c r="J15" s="102">
        <f>J17</f>
        <v>126000</v>
      </c>
      <c r="K15" s="102"/>
      <c r="L15" s="13">
        <f>L17</f>
        <v>10140.209999999999</v>
      </c>
      <c r="M15" s="13">
        <f>J15-L15</f>
        <v>115859.79000000001</v>
      </c>
      <c r="N15" s="14">
        <f>L15/J15</f>
        <v>8.0477857142857143E-2</v>
      </c>
      <c r="O15" s="14"/>
    </row>
    <row r="16" spans="1:22" s="1" customFormat="1" ht="63" customHeight="1" x14ac:dyDescent="0.2">
      <c r="A16" s="103" t="s">
        <v>76</v>
      </c>
      <c r="B16" s="103"/>
      <c r="C16" s="104" t="s">
        <v>22</v>
      </c>
      <c r="D16" s="104"/>
      <c r="E16" s="104"/>
      <c r="F16" s="32" t="s">
        <v>50</v>
      </c>
      <c r="G16" s="32" t="s">
        <v>51</v>
      </c>
      <c r="H16" s="105" t="s">
        <v>0</v>
      </c>
      <c r="I16" s="105"/>
      <c r="J16" s="106">
        <f>J17</f>
        <v>126000</v>
      </c>
      <c r="K16" s="106"/>
      <c r="L16" s="15">
        <f>L17</f>
        <v>10140.209999999999</v>
      </c>
      <c r="M16" s="19">
        <f>J16-L16</f>
        <v>115859.79000000001</v>
      </c>
      <c r="N16" s="20">
        <f>L16/J16</f>
        <v>8.0477857142857143E-2</v>
      </c>
      <c r="O16" s="20"/>
    </row>
    <row r="17" spans="1:15" s="46" customFormat="1" ht="34.5" customHeight="1" x14ac:dyDescent="0.2">
      <c r="A17" s="132" t="s">
        <v>28</v>
      </c>
      <c r="B17" s="132"/>
      <c r="C17" s="133" t="s">
        <v>22</v>
      </c>
      <c r="D17" s="133"/>
      <c r="E17" s="133"/>
      <c r="F17" s="41" t="s">
        <v>50</v>
      </c>
      <c r="G17" s="41" t="s">
        <v>51</v>
      </c>
      <c r="H17" s="134">
        <v>240</v>
      </c>
      <c r="I17" s="134"/>
      <c r="J17" s="135">
        <v>126000</v>
      </c>
      <c r="K17" s="135"/>
      <c r="L17" s="42">
        <v>10140.209999999999</v>
      </c>
      <c r="M17" s="43">
        <f>J17-L17</f>
        <v>115859.79000000001</v>
      </c>
      <c r="N17" s="44">
        <f>L17/J17</f>
        <v>8.0477857142857143E-2</v>
      </c>
      <c r="O17" s="45" t="s">
        <v>27</v>
      </c>
    </row>
    <row r="18" spans="1:15" s="1" customFormat="1" ht="69.75" customHeight="1" x14ac:dyDescent="0.2">
      <c r="A18" s="136" t="s">
        <v>36</v>
      </c>
      <c r="B18" s="136"/>
      <c r="C18" s="137" t="s">
        <v>22</v>
      </c>
      <c r="D18" s="137"/>
      <c r="E18" s="137"/>
      <c r="F18" s="63" t="s">
        <v>37</v>
      </c>
      <c r="G18" s="33" t="s">
        <v>38</v>
      </c>
      <c r="H18" s="138" t="s">
        <v>0</v>
      </c>
      <c r="I18" s="138"/>
      <c r="J18" s="139">
        <f>J19+J20+J22</f>
        <v>7573951</v>
      </c>
      <c r="K18" s="139"/>
      <c r="L18" s="5">
        <f>L19+L20+L22+L21</f>
        <v>1697762.9200000002</v>
      </c>
      <c r="M18" s="5">
        <f t="shared" si="0"/>
        <v>5876188.0800000001</v>
      </c>
      <c r="N18" s="6">
        <f t="shared" si="1"/>
        <v>0.22415815998809607</v>
      </c>
      <c r="O18" s="6"/>
    </row>
    <row r="19" spans="1:15" s="1" customFormat="1" ht="20.25" customHeight="1" x14ac:dyDescent="0.2">
      <c r="A19" s="129" t="s">
        <v>39</v>
      </c>
      <c r="B19" s="130"/>
      <c r="C19" s="131" t="s">
        <v>22</v>
      </c>
      <c r="D19" s="110"/>
      <c r="E19" s="111"/>
      <c r="F19" s="60" t="s">
        <v>37</v>
      </c>
      <c r="G19" s="32" t="s">
        <v>40</v>
      </c>
      <c r="H19" s="85">
        <v>110</v>
      </c>
      <c r="I19" s="85"/>
      <c r="J19" s="96">
        <v>5486543</v>
      </c>
      <c r="K19" s="96"/>
      <c r="L19" s="8">
        <v>1234810.83</v>
      </c>
      <c r="M19" s="10">
        <f>J19-L19</f>
        <v>4251732.17</v>
      </c>
      <c r="N19" s="11">
        <f>L19/J19</f>
        <v>0.22506172465977212</v>
      </c>
      <c r="O19" s="18" t="s">
        <v>27</v>
      </c>
    </row>
    <row r="20" spans="1:15" s="1" customFormat="1" ht="27.75" customHeight="1" x14ac:dyDescent="0.2">
      <c r="A20" s="81" t="s">
        <v>28</v>
      </c>
      <c r="B20" s="81"/>
      <c r="C20" s="82" t="s">
        <v>22</v>
      </c>
      <c r="D20" s="83"/>
      <c r="E20" s="84"/>
      <c r="F20" s="62" t="s">
        <v>37</v>
      </c>
      <c r="G20" s="34" t="s">
        <v>40</v>
      </c>
      <c r="H20" s="85">
        <v>240</v>
      </c>
      <c r="I20" s="85"/>
      <c r="J20" s="86">
        <v>650000</v>
      </c>
      <c r="K20" s="86"/>
      <c r="L20" s="12">
        <v>178268.97</v>
      </c>
      <c r="M20" s="10">
        <f t="shared" si="0"/>
        <v>471731.03</v>
      </c>
      <c r="N20" s="11">
        <f t="shared" si="1"/>
        <v>0.27425995384615387</v>
      </c>
      <c r="O20" s="18" t="s">
        <v>27</v>
      </c>
    </row>
    <row r="21" spans="1:15" s="1" customFormat="1" ht="21.75" customHeight="1" x14ac:dyDescent="0.2">
      <c r="A21" s="81" t="s">
        <v>34</v>
      </c>
      <c r="B21" s="81"/>
      <c r="C21" s="82" t="s">
        <v>22</v>
      </c>
      <c r="D21" s="83"/>
      <c r="E21" s="84"/>
      <c r="F21" s="62" t="s">
        <v>37</v>
      </c>
      <c r="G21" s="34" t="s">
        <v>40</v>
      </c>
      <c r="H21" s="85">
        <v>850</v>
      </c>
      <c r="I21" s="85"/>
      <c r="J21" s="86">
        <v>48.8</v>
      </c>
      <c r="K21" s="86"/>
      <c r="L21" s="12">
        <v>48.8</v>
      </c>
      <c r="M21" s="10">
        <f t="shared" ref="M21" si="2">J21-L21</f>
        <v>0</v>
      </c>
      <c r="N21" s="11">
        <f t="shared" ref="N21" si="3">L21/J21</f>
        <v>1</v>
      </c>
      <c r="O21" s="18" t="s">
        <v>27</v>
      </c>
    </row>
    <row r="22" spans="1:15" s="1" customFormat="1" ht="23.25" customHeight="1" x14ac:dyDescent="0.2">
      <c r="A22" s="129" t="s">
        <v>39</v>
      </c>
      <c r="B22" s="130"/>
      <c r="C22" s="131" t="s">
        <v>22</v>
      </c>
      <c r="D22" s="110"/>
      <c r="E22" s="111"/>
      <c r="F22" s="32" t="s">
        <v>41</v>
      </c>
      <c r="G22" s="32" t="s">
        <v>40</v>
      </c>
      <c r="H22" s="85">
        <v>110</v>
      </c>
      <c r="I22" s="85"/>
      <c r="J22" s="96">
        <v>1437408</v>
      </c>
      <c r="K22" s="96"/>
      <c r="L22" s="8">
        <v>284634.32</v>
      </c>
      <c r="M22" s="10">
        <f t="shared" si="0"/>
        <v>1152773.68</v>
      </c>
      <c r="N22" s="11">
        <f t="shared" si="1"/>
        <v>0.19801915670428996</v>
      </c>
      <c r="O22" s="18" t="s">
        <v>27</v>
      </c>
    </row>
    <row r="23" spans="1:15" s="1" customFormat="1" ht="153.75" customHeight="1" x14ac:dyDescent="0.2">
      <c r="A23" s="99" t="s">
        <v>77</v>
      </c>
      <c r="B23" s="99"/>
      <c r="C23" s="100"/>
      <c r="D23" s="100"/>
      <c r="E23" s="100"/>
      <c r="F23" s="35"/>
      <c r="G23" s="35"/>
      <c r="H23" s="101" t="s">
        <v>0</v>
      </c>
      <c r="I23" s="101"/>
      <c r="J23" s="128">
        <f>J24</f>
        <v>192000</v>
      </c>
      <c r="K23" s="128"/>
      <c r="L23" s="28">
        <f>L24</f>
        <v>32000</v>
      </c>
      <c r="M23" s="28">
        <f>J23-L23</f>
        <v>160000</v>
      </c>
      <c r="N23" s="29">
        <f>L23/J23</f>
        <v>0.16666666666666666</v>
      </c>
      <c r="O23" s="14"/>
    </row>
    <row r="24" spans="1:15" s="1" customFormat="1" ht="27" customHeight="1" x14ac:dyDescent="0.2">
      <c r="A24" s="103" t="s">
        <v>28</v>
      </c>
      <c r="B24" s="103"/>
      <c r="C24" s="104" t="s">
        <v>22</v>
      </c>
      <c r="D24" s="104"/>
      <c r="E24" s="104"/>
      <c r="F24" s="32" t="s">
        <v>42</v>
      </c>
      <c r="G24" s="32" t="s">
        <v>43</v>
      </c>
      <c r="H24" s="105">
        <v>240</v>
      </c>
      <c r="I24" s="105"/>
      <c r="J24" s="127">
        <v>192000</v>
      </c>
      <c r="K24" s="127"/>
      <c r="L24" s="30">
        <v>32000</v>
      </c>
      <c r="M24" s="30">
        <f>J24-L24</f>
        <v>160000</v>
      </c>
      <c r="N24" s="31">
        <f>L24/J24</f>
        <v>0.16666666666666666</v>
      </c>
      <c r="O24" s="18" t="s">
        <v>27</v>
      </c>
    </row>
    <row r="25" spans="1:15" s="1" customFormat="1" ht="118.5" customHeight="1" x14ac:dyDescent="0.2">
      <c r="A25" s="99" t="s">
        <v>78</v>
      </c>
      <c r="B25" s="99"/>
      <c r="C25" s="100"/>
      <c r="D25" s="100"/>
      <c r="E25" s="100"/>
      <c r="F25" s="35"/>
      <c r="G25" s="35"/>
      <c r="H25" s="101" t="s">
        <v>0</v>
      </c>
      <c r="I25" s="101"/>
      <c r="J25" s="128">
        <f>J26</f>
        <v>10000</v>
      </c>
      <c r="K25" s="128"/>
      <c r="L25" s="28">
        <f>L26</f>
        <v>0</v>
      </c>
      <c r="M25" s="28">
        <f>J25-L25</f>
        <v>10000</v>
      </c>
      <c r="N25" s="29">
        <f>L25/J25</f>
        <v>0</v>
      </c>
      <c r="O25" s="14"/>
    </row>
    <row r="26" spans="1:15" s="1" customFormat="1" ht="27" customHeight="1" x14ac:dyDescent="0.2">
      <c r="A26" s="103" t="s">
        <v>28</v>
      </c>
      <c r="B26" s="103"/>
      <c r="C26" s="104" t="s">
        <v>22</v>
      </c>
      <c r="D26" s="104"/>
      <c r="E26" s="104"/>
      <c r="F26" s="32" t="s">
        <v>42</v>
      </c>
      <c r="G26" s="32" t="s">
        <v>43</v>
      </c>
      <c r="H26" s="105">
        <v>240</v>
      </c>
      <c r="I26" s="105"/>
      <c r="J26" s="127">
        <v>10000</v>
      </c>
      <c r="K26" s="127"/>
      <c r="L26" s="30">
        <v>0</v>
      </c>
      <c r="M26" s="30">
        <f>J26-L26</f>
        <v>10000</v>
      </c>
      <c r="N26" s="31">
        <f>L26/J26</f>
        <v>0</v>
      </c>
      <c r="O26" s="18" t="s">
        <v>27</v>
      </c>
    </row>
    <row r="27" spans="1:15" s="1" customFormat="1" ht="101.25" customHeight="1" x14ac:dyDescent="0.2">
      <c r="A27" s="99" t="s">
        <v>79</v>
      </c>
      <c r="B27" s="99"/>
      <c r="C27" s="100"/>
      <c r="D27" s="100"/>
      <c r="E27" s="100"/>
      <c r="F27" s="35"/>
      <c r="G27" s="61"/>
      <c r="H27" s="101"/>
      <c r="I27" s="101"/>
      <c r="J27" s="102">
        <f>J29</f>
        <v>1961824.66</v>
      </c>
      <c r="K27" s="102"/>
      <c r="L27" s="13">
        <f>L29</f>
        <v>145577.31</v>
      </c>
      <c r="M27" s="13">
        <f>M29</f>
        <v>1816247.3499999999</v>
      </c>
      <c r="N27" s="14">
        <f t="shared" si="1"/>
        <v>7.4205056633348671E-2</v>
      </c>
      <c r="O27" s="14"/>
    </row>
    <row r="28" spans="1:15" s="1" customFormat="1" ht="117.75" customHeight="1" x14ac:dyDescent="0.2">
      <c r="A28" s="103" t="s">
        <v>44</v>
      </c>
      <c r="B28" s="103"/>
      <c r="C28" s="104" t="s">
        <v>22</v>
      </c>
      <c r="D28" s="104"/>
      <c r="E28" s="104"/>
      <c r="F28" s="32" t="s">
        <v>45</v>
      </c>
      <c r="G28" s="32" t="s">
        <v>46</v>
      </c>
      <c r="H28" s="105" t="s">
        <v>0</v>
      </c>
      <c r="I28" s="105"/>
      <c r="J28" s="106">
        <f>J29</f>
        <v>1961824.66</v>
      </c>
      <c r="K28" s="106"/>
      <c r="L28" s="15">
        <f>L29</f>
        <v>145577.31</v>
      </c>
      <c r="M28" s="15">
        <f>M29</f>
        <v>1816247.3499999999</v>
      </c>
      <c r="N28" s="16">
        <f t="shared" si="1"/>
        <v>7.4205056633348671E-2</v>
      </c>
      <c r="O28" s="16"/>
    </row>
    <row r="29" spans="1:15" s="1" customFormat="1" ht="29.25" customHeight="1" x14ac:dyDescent="0.2">
      <c r="A29" s="103" t="s">
        <v>28</v>
      </c>
      <c r="B29" s="103"/>
      <c r="C29" s="104" t="s">
        <v>22</v>
      </c>
      <c r="D29" s="104"/>
      <c r="E29" s="104"/>
      <c r="F29" s="32" t="s">
        <v>45</v>
      </c>
      <c r="G29" s="32" t="s">
        <v>46</v>
      </c>
      <c r="H29" s="105">
        <v>240</v>
      </c>
      <c r="I29" s="105"/>
      <c r="J29" s="96">
        <v>1961824.66</v>
      </c>
      <c r="K29" s="96"/>
      <c r="L29" s="8">
        <v>145577.31</v>
      </c>
      <c r="M29" s="8">
        <f>J29-L29</f>
        <v>1816247.3499999999</v>
      </c>
      <c r="N29" s="9">
        <f t="shared" si="1"/>
        <v>7.4205056633348671E-2</v>
      </c>
      <c r="O29" s="18" t="s">
        <v>47</v>
      </c>
    </row>
    <row r="30" spans="1:15" s="1" customFormat="1" ht="127.5" customHeight="1" x14ac:dyDescent="0.2">
      <c r="A30" s="116" t="s">
        <v>80</v>
      </c>
      <c r="B30" s="117"/>
      <c r="C30" s="118"/>
      <c r="D30" s="119"/>
      <c r="E30" s="120"/>
      <c r="F30" s="61"/>
      <c r="G30" s="61"/>
      <c r="H30" s="121"/>
      <c r="I30" s="122"/>
      <c r="J30" s="123">
        <f>J32</f>
        <v>250000</v>
      </c>
      <c r="K30" s="124"/>
      <c r="L30" s="13">
        <f>L32</f>
        <v>0</v>
      </c>
      <c r="M30" s="13">
        <f t="shared" ref="M30:M40" si="4">J30-L30</f>
        <v>250000</v>
      </c>
      <c r="N30" s="14">
        <f t="shared" si="1"/>
        <v>0</v>
      </c>
      <c r="O30" s="14"/>
    </row>
    <row r="31" spans="1:15" s="1" customFormat="1" ht="63.75" customHeight="1" x14ac:dyDescent="0.2">
      <c r="A31" s="107" t="s">
        <v>81</v>
      </c>
      <c r="B31" s="108"/>
      <c r="C31" s="109" t="s">
        <v>22</v>
      </c>
      <c r="D31" s="110"/>
      <c r="E31" s="111"/>
      <c r="F31" s="60" t="s">
        <v>48</v>
      </c>
      <c r="G31" s="60" t="s">
        <v>49</v>
      </c>
      <c r="H31" s="112" t="s">
        <v>0</v>
      </c>
      <c r="I31" s="113"/>
      <c r="J31" s="125">
        <f>J32</f>
        <v>250000</v>
      </c>
      <c r="K31" s="126"/>
      <c r="L31" s="15">
        <f>L32</f>
        <v>0</v>
      </c>
      <c r="M31" s="19">
        <f t="shared" si="4"/>
        <v>250000</v>
      </c>
      <c r="N31" s="20">
        <f t="shared" si="1"/>
        <v>0</v>
      </c>
      <c r="O31" s="20"/>
    </row>
    <row r="32" spans="1:15" s="1" customFormat="1" ht="51" customHeight="1" x14ac:dyDescent="0.2">
      <c r="A32" s="107" t="s">
        <v>28</v>
      </c>
      <c r="B32" s="108"/>
      <c r="C32" s="109" t="s">
        <v>22</v>
      </c>
      <c r="D32" s="110"/>
      <c r="E32" s="111"/>
      <c r="F32" s="60" t="s">
        <v>48</v>
      </c>
      <c r="G32" s="60" t="s">
        <v>49</v>
      </c>
      <c r="H32" s="112">
        <v>240</v>
      </c>
      <c r="I32" s="113"/>
      <c r="J32" s="114">
        <v>250000</v>
      </c>
      <c r="K32" s="115"/>
      <c r="L32" s="8">
        <v>0</v>
      </c>
      <c r="M32" s="10">
        <f t="shared" si="4"/>
        <v>250000</v>
      </c>
      <c r="N32" s="11">
        <f t="shared" si="1"/>
        <v>0</v>
      </c>
      <c r="O32" s="18" t="s">
        <v>27</v>
      </c>
    </row>
    <row r="33" spans="1:17" s="1" customFormat="1" ht="113.25" customHeight="1" x14ac:dyDescent="0.2">
      <c r="A33" s="99" t="s">
        <v>82</v>
      </c>
      <c r="B33" s="99"/>
      <c r="C33" s="100"/>
      <c r="D33" s="100"/>
      <c r="E33" s="100"/>
      <c r="F33" s="61"/>
      <c r="G33" s="61"/>
      <c r="H33" s="101" t="s">
        <v>0</v>
      </c>
      <c r="I33" s="101"/>
      <c r="J33" s="102">
        <f>J35+J37</f>
        <v>13243245</v>
      </c>
      <c r="K33" s="102"/>
      <c r="L33" s="13">
        <f>L35+L37</f>
        <v>346624.22</v>
      </c>
      <c r="M33" s="13">
        <f t="shared" si="4"/>
        <v>12896620.779999999</v>
      </c>
      <c r="N33" s="14">
        <f t="shared" si="1"/>
        <v>2.6173662119820328E-2</v>
      </c>
      <c r="O33" s="14"/>
    </row>
    <row r="34" spans="1:17" s="1" customFormat="1" ht="60.75" customHeight="1" x14ac:dyDescent="0.2">
      <c r="A34" s="103" t="s">
        <v>83</v>
      </c>
      <c r="B34" s="103"/>
      <c r="C34" s="104" t="s">
        <v>22</v>
      </c>
      <c r="D34" s="104"/>
      <c r="E34" s="104"/>
      <c r="F34" s="60" t="s">
        <v>41</v>
      </c>
      <c r="G34" s="60" t="s">
        <v>52</v>
      </c>
      <c r="H34" s="105" t="s">
        <v>0</v>
      </c>
      <c r="I34" s="105"/>
      <c r="J34" s="106">
        <f>J35</f>
        <v>6336828.5800000001</v>
      </c>
      <c r="K34" s="106"/>
      <c r="L34" s="15">
        <f>L35</f>
        <v>346624.22</v>
      </c>
      <c r="M34" s="19">
        <f t="shared" si="4"/>
        <v>5990204.3600000003</v>
      </c>
      <c r="N34" s="20">
        <f t="shared" si="1"/>
        <v>5.4699952132838028E-2</v>
      </c>
      <c r="O34" s="20"/>
    </row>
    <row r="35" spans="1:17" s="1" customFormat="1" ht="30.75" customHeight="1" x14ac:dyDescent="0.2">
      <c r="A35" s="103" t="s">
        <v>28</v>
      </c>
      <c r="B35" s="103"/>
      <c r="C35" s="104" t="s">
        <v>22</v>
      </c>
      <c r="D35" s="104"/>
      <c r="E35" s="104"/>
      <c r="F35" s="60" t="s">
        <v>41</v>
      </c>
      <c r="G35" s="60" t="s">
        <v>52</v>
      </c>
      <c r="H35" s="105">
        <v>240</v>
      </c>
      <c r="I35" s="105"/>
      <c r="J35" s="96">
        <v>6336828.5800000001</v>
      </c>
      <c r="K35" s="96"/>
      <c r="L35" s="8">
        <v>346624.22</v>
      </c>
      <c r="M35" s="10">
        <f t="shared" si="4"/>
        <v>5990204.3600000003</v>
      </c>
      <c r="N35" s="11">
        <f t="shared" si="1"/>
        <v>5.4699952132838028E-2</v>
      </c>
      <c r="O35" s="18" t="s">
        <v>27</v>
      </c>
    </row>
    <row r="36" spans="1:17" s="1" customFormat="1" ht="27" customHeight="1" x14ac:dyDescent="0.2">
      <c r="A36" s="103" t="s">
        <v>68</v>
      </c>
      <c r="B36" s="103"/>
      <c r="C36" s="104" t="s">
        <v>22</v>
      </c>
      <c r="D36" s="104"/>
      <c r="E36" s="104"/>
      <c r="F36" s="60" t="s">
        <v>41</v>
      </c>
      <c r="G36" s="60" t="s">
        <v>69</v>
      </c>
      <c r="H36" s="105"/>
      <c r="I36" s="105"/>
      <c r="J36" s="106">
        <f>J37</f>
        <v>6906416.4199999999</v>
      </c>
      <c r="K36" s="106"/>
      <c r="L36" s="15">
        <f>L37</f>
        <v>0</v>
      </c>
      <c r="M36" s="19">
        <f t="shared" si="4"/>
        <v>6906416.4199999999</v>
      </c>
      <c r="N36" s="20">
        <f t="shared" si="1"/>
        <v>0</v>
      </c>
      <c r="O36" s="18" t="s">
        <v>27</v>
      </c>
    </row>
    <row r="37" spans="1:17" s="1" customFormat="1" ht="24.75" customHeight="1" x14ac:dyDescent="0.2">
      <c r="A37" s="103" t="s">
        <v>28</v>
      </c>
      <c r="B37" s="103"/>
      <c r="C37" s="104" t="s">
        <v>22</v>
      </c>
      <c r="D37" s="104"/>
      <c r="E37" s="104"/>
      <c r="F37" s="60" t="s">
        <v>41</v>
      </c>
      <c r="G37" s="60" t="s">
        <v>69</v>
      </c>
      <c r="H37" s="105">
        <v>240</v>
      </c>
      <c r="I37" s="105"/>
      <c r="J37" s="96">
        <v>6906416.4199999999</v>
      </c>
      <c r="K37" s="96"/>
      <c r="L37" s="8">
        <v>0</v>
      </c>
      <c r="M37" s="10">
        <f t="shared" si="4"/>
        <v>6906416.4199999999</v>
      </c>
      <c r="N37" s="11">
        <f t="shared" si="1"/>
        <v>0</v>
      </c>
      <c r="O37" s="18" t="s">
        <v>27</v>
      </c>
    </row>
    <row r="38" spans="1:17" s="1" customFormat="1" ht="113.25" customHeight="1" x14ac:dyDescent="0.2">
      <c r="A38" s="99" t="s">
        <v>84</v>
      </c>
      <c r="B38" s="99"/>
      <c r="C38" s="100"/>
      <c r="D38" s="100"/>
      <c r="E38" s="100"/>
      <c r="F38" s="61"/>
      <c r="G38" s="61"/>
      <c r="H38" s="101" t="s">
        <v>0</v>
      </c>
      <c r="I38" s="101"/>
      <c r="J38" s="102">
        <f>J39</f>
        <v>250000</v>
      </c>
      <c r="K38" s="102"/>
      <c r="L38" s="13">
        <f>L39</f>
        <v>23934.47</v>
      </c>
      <c r="M38" s="13">
        <f t="shared" si="4"/>
        <v>226065.53</v>
      </c>
      <c r="N38" s="14">
        <f t="shared" si="1"/>
        <v>9.5737880000000011E-2</v>
      </c>
      <c r="O38" s="14"/>
    </row>
    <row r="39" spans="1:17" s="1" customFormat="1" ht="31.5" customHeight="1" x14ac:dyDescent="0.2">
      <c r="A39" s="103" t="s">
        <v>28</v>
      </c>
      <c r="B39" s="103"/>
      <c r="C39" s="104" t="s">
        <v>22</v>
      </c>
      <c r="D39" s="104"/>
      <c r="E39" s="104"/>
      <c r="F39" s="60" t="s">
        <v>53</v>
      </c>
      <c r="G39" s="60" t="s">
        <v>54</v>
      </c>
      <c r="H39" s="105">
        <v>240</v>
      </c>
      <c r="I39" s="105"/>
      <c r="J39" s="96">
        <v>250000</v>
      </c>
      <c r="K39" s="96"/>
      <c r="L39" s="8">
        <v>23934.47</v>
      </c>
      <c r="M39" s="10">
        <f t="shared" si="4"/>
        <v>226065.53</v>
      </c>
      <c r="N39" s="11">
        <f>L39/J39</f>
        <v>9.5737880000000011E-2</v>
      </c>
      <c r="O39" s="18" t="s">
        <v>27</v>
      </c>
    </row>
    <row r="40" spans="1:17" s="1" customFormat="1" ht="15.75" x14ac:dyDescent="0.2">
      <c r="A40" s="95" t="s">
        <v>55</v>
      </c>
      <c r="B40" s="95"/>
      <c r="C40" s="95"/>
      <c r="D40" s="95"/>
      <c r="E40" s="95"/>
      <c r="F40" s="95"/>
      <c r="G40" s="95"/>
      <c r="H40" s="95"/>
      <c r="I40" s="95"/>
      <c r="J40" s="96">
        <f>J7+J10+J18+J23+J27+J30+J15+J33+J38+J25</f>
        <v>27897810.66</v>
      </c>
      <c r="K40" s="96"/>
      <c r="L40" s="8">
        <f>L7+L10+L18+L23+L27+L30+L15+L33+L38</f>
        <v>3358276.3600000008</v>
      </c>
      <c r="M40" s="8">
        <f t="shared" si="4"/>
        <v>24539534.300000001</v>
      </c>
      <c r="N40" s="9">
        <f>L40/J40</f>
        <v>0.12037777447586996</v>
      </c>
      <c r="O40" s="17"/>
    </row>
    <row r="41" spans="1:17" s="1" customFormat="1" ht="15" x14ac:dyDescent="0.2">
      <c r="A41" s="67"/>
      <c r="B41" s="37"/>
      <c r="C41" s="67"/>
      <c r="D41" s="67"/>
      <c r="E41" s="67"/>
      <c r="F41" s="67"/>
      <c r="G41" s="67"/>
      <c r="H41" s="67"/>
      <c r="I41" s="67"/>
      <c r="J41" s="59"/>
      <c r="K41" s="59"/>
    </row>
    <row r="42" spans="1:17" s="1" customFormat="1" ht="15.75" x14ac:dyDescent="0.2">
      <c r="A42" s="67"/>
      <c r="B42" s="97" t="s">
        <v>56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7" s="1" customFormat="1" ht="15" x14ac:dyDescent="0.2">
      <c r="A43" s="67"/>
      <c r="B43" s="67"/>
      <c r="C43" s="67"/>
      <c r="D43" s="67"/>
      <c r="E43" s="67"/>
      <c r="F43" s="67"/>
      <c r="G43" s="67"/>
      <c r="H43" s="67"/>
      <c r="I43" s="67"/>
      <c r="J43" s="98"/>
      <c r="K43" s="98"/>
    </row>
    <row r="44" spans="1:17" s="1" customFormat="1" ht="15.75" x14ac:dyDescent="0.2">
      <c r="A44" s="97" t="s">
        <v>57</v>
      </c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21"/>
      <c r="M44" s="21"/>
      <c r="N44" s="40"/>
    </row>
    <row r="45" spans="1:17" s="1" customFormat="1" ht="15.75" x14ac:dyDescent="0.25">
      <c r="A45" s="97" t="s">
        <v>72</v>
      </c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22"/>
      <c r="M45" s="21"/>
      <c r="N45" s="40"/>
    </row>
    <row r="46" spans="1:17" s="1" customFormat="1" ht="14.25" x14ac:dyDescent="0.2">
      <c r="A46" s="87"/>
      <c r="B46" s="87"/>
      <c r="C46" s="87"/>
      <c r="D46" s="87"/>
      <c r="E46" s="87"/>
      <c r="F46" s="87"/>
      <c r="G46" s="87"/>
      <c r="H46" s="87"/>
      <c r="I46" s="87"/>
      <c r="J46" s="87"/>
      <c r="K46" s="87"/>
    </row>
    <row r="47" spans="1:17" s="1" customFormat="1" x14ac:dyDescent="0.2">
      <c r="A47" s="88"/>
      <c r="B47" s="88"/>
      <c r="C47" s="89"/>
      <c r="D47" s="89"/>
      <c r="E47" s="89"/>
      <c r="F47" s="89"/>
      <c r="G47" s="89"/>
      <c r="H47" s="89"/>
      <c r="I47" s="89"/>
      <c r="J47" s="90"/>
      <c r="K47" s="90"/>
      <c r="L47" s="90"/>
      <c r="M47" s="90"/>
      <c r="N47" s="90"/>
      <c r="O47" s="90"/>
      <c r="P47" s="90"/>
      <c r="Q47" s="58"/>
    </row>
    <row r="48" spans="1:17" s="1" customFormat="1" x14ac:dyDescent="0.2">
      <c r="A48" s="91" t="s">
        <v>0</v>
      </c>
      <c r="B48" s="91"/>
      <c r="C48" s="58"/>
      <c r="D48" s="92"/>
      <c r="E48" s="92"/>
      <c r="F48" s="92"/>
      <c r="G48" s="92"/>
      <c r="H48" s="92"/>
      <c r="I48" s="58"/>
      <c r="J48" s="93"/>
      <c r="K48" s="93"/>
      <c r="L48" s="93"/>
      <c r="M48" s="93"/>
      <c r="N48" s="93"/>
      <c r="O48" s="93"/>
      <c r="P48" s="94"/>
      <c r="Q48" s="94"/>
    </row>
    <row r="49" spans="1:11" s="1" customFormat="1" x14ac:dyDescent="0.2">
      <c r="A49" s="80"/>
      <c r="B49" s="80"/>
      <c r="C49" s="80"/>
      <c r="D49" s="80"/>
      <c r="E49" s="80"/>
      <c r="F49" s="80"/>
      <c r="G49" s="80"/>
      <c r="H49" s="80"/>
      <c r="I49" s="80"/>
      <c r="J49" s="80"/>
      <c r="K49" s="80"/>
    </row>
  </sheetData>
  <mergeCells count="162">
    <mergeCell ref="A5:B5"/>
    <mergeCell ref="C5:E5"/>
    <mergeCell ref="H5:I5"/>
    <mergeCell ref="J5:K5"/>
    <mergeCell ref="A6:B6"/>
    <mergeCell ref="C6:E6"/>
    <mergeCell ref="H6:I6"/>
    <mergeCell ref="J6:K6"/>
    <mergeCell ref="A1:H1"/>
    <mergeCell ref="A2:K2"/>
    <mergeCell ref="A3:B4"/>
    <mergeCell ref="C3:I3"/>
    <mergeCell ref="J3:K4"/>
    <mergeCell ref="C4:E4"/>
    <mergeCell ref="H4:I4"/>
    <mergeCell ref="A9:B9"/>
    <mergeCell ref="C9:E9"/>
    <mergeCell ref="H9:I9"/>
    <mergeCell ref="J9:K9"/>
    <mergeCell ref="A10:B10"/>
    <mergeCell ref="C10:E10"/>
    <mergeCell ref="H10:I10"/>
    <mergeCell ref="J10:K10"/>
    <mergeCell ref="A7:B7"/>
    <mergeCell ref="C7:E7"/>
    <mergeCell ref="H7:I7"/>
    <mergeCell ref="J7:K7"/>
    <mergeCell ref="A8:B8"/>
    <mergeCell ref="C8:E8"/>
    <mergeCell ref="H8:I8"/>
    <mergeCell ref="J8:K8"/>
    <mergeCell ref="A13:B13"/>
    <mergeCell ref="C13:E13"/>
    <mergeCell ref="H13:I13"/>
    <mergeCell ref="J13:K13"/>
    <mergeCell ref="A14:B14"/>
    <mergeCell ref="C14:E14"/>
    <mergeCell ref="H14:I14"/>
    <mergeCell ref="J14:K14"/>
    <mergeCell ref="A11:B11"/>
    <mergeCell ref="C11:E11"/>
    <mergeCell ref="H11:I11"/>
    <mergeCell ref="J11:K11"/>
    <mergeCell ref="A12:B12"/>
    <mergeCell ref="C12:E12"/>
    <mergeCell ref="H12:I12"/>
    <mergeCell ref="J12:K12"/>
    <mergeCell ref="A17:B17"/>
    <mergeCell ref="C17:E17"/>
    <mergeCell ref="H17:I17"/>
    <mergeCell ref="J17:K17"/>
    <mergeCell ref="A18:B18"/>
    <mergeCell ref="C18:E18"/>
    <mergeCell ref="H18:I18"/>
    <mergeCell ref="J18:K18"/>
    <mergeCell ref="A15:B15"/>
    <mergeCell ref="C15:E15"/>
    <mergeCell ref="H15:I15"/>
    <mergeCell ref="J15:K15"/>
    <mergeCell ref="A16:B16"/>
    <mergeCell ref="C16:E16"/>
    <mergeCell ref="H16:I16"/>
    <mergeCell ref="J16:K16"/>
    <mergeCell ref="A22:B22"/>
    <mergeCell ref="C22:E22"/>
    <mergeCell ref="H22:I22"/>
    <mergeCell ref="J22:K22"/>
    <mergeCell ref="A23:B23"/>
    <mergeCell ref="C23:E23"/>
    <mergeCell ref="H23:I23"/>
    <mergeCell ref="J23:K23"/>
    <mergeCell ref="A19:B19"/>
    <mergeCell ref="C19:E19"/>
    <mergeCell ref="H19:I19"/>
    <mergeCell ref="J19:K19"/>
    <mergeCell ref="A20:B20"/>
    <mergeCell ref="C20:E20"/>
    <mergeCell ref="H20:I20"/>
    <mergeCell ref="J20:K20"/>
    <mergeCell ref="A26:B26"/>
    <mergeCell ref="C26:E26"/>
    <mergeCell ref="H26:I26"/>
    <mergeCell ref="J26:K26"/>
    <mergeCell ref="A27:B27"/>
    <mergeCell ref="C27:E27"/>
    <mergeCell ref="H27:I27"/>
    <mergeCell ref="J27:K27"/>
    <mergeCell ref="A24:B24"/>
    <mergeCell ref="C24:E24"/>
    <mergeCell ref="H24:I24"/>
    <mergeCell ref="J24:K24"/>
    <mergeCell ref="A25:B25"/>
    <mergeCell ref="C25:E25"/>
    <mergeCell ref="H25:I25"/>
    <mergeCell ref="J25:K25"/>
    <mergeCell ref="A30:B30"/>
    <mergeCell ref="C30:E30"/>
    <mergeCell ref="H30:I30"/>
    <mergeCell ref="J30:K30"/>
    <mergeCell ref="A31:B31"/>
    <mergeCell ref="C31:E31"/>
    <mergeCell ref="H31:I31"/>
    <mergeCell ref="J31:K31"/>
    <mergeCell ref="A28:B28"/>
    <mergeCell ref="C28:E28"/>
    <mergeCell ref="H28:I28"/>
    <mergeCell ref="J28:K28"/>
    <mergeCell ref="A29:B29"/>
    <mergeCell ref="C29:E29"/>
    <mergeCell ref="H29:I29"/>
    <mergeCell ref="J29:K29"/>
    <mergeCell ref="A34:B34"/>
    <mergeCell ref="C34:E34"/>
    <mergeCell ref="H34:I34"/>
    <mergeCell ref="J34:K34"/>
    <mergeCell ref="A35:B35"/>
    <mergeCell ref="C35:E35"/>
    <mergeCell ref="H35:I35"/>
    <mergeCell ref="J35:K35"/>
    <mergeCell ref="A32:B32"/>
    <mergeCell ref="C32:E32"/>
    <mergeCell ref="H32:I32"/>
    <mergeCell ref="J32:K32"/>
    <mergeCell ref="A33:B33"/>
    <mergeCell ref="C33:E33"/>
    <mergeCell ref="H33:I33"/>
    <mergeCell ref="J33:K33"/>
    <mergeCell ref="C39:E39"/>
    <mergeCell ref="H39:I39"/>
    <mergeCell ref="J39:K39"/>
    <mergeCell ref="A36:B36"/>
    <mergeCell ref="C36:E36"/>
    <mergeCell ref="H36:I36"/>
    <mergeCell ref="J36:K36"/>
    <mergeCell ref="A37:B37"/>
    <mergeCell ref="C37:E37"/>
    <mergeCell ref="H37:I37"/>
    <mergeCell ref="J37:K37"/>
    <mergeCell ref="A49:K49"/>
    <mergeCell ref="A21:B21"/>
    <mergeCell ref="C21:E21"/>
    <mergeCell ref="H21:I21"/>
    <mergeCell ref="J21:K21"/>
    <mergeCell ref="A46:K46"/>
    <mergeCell ref="A47:B47"/>
    <mergeCell ref="C47:I47"/>
    <mergeCell ref="J47:P47"/>
    <mergeCell ref="A48:B48"/>
    <mergeCell ref="D48:H48"/>
    <mergeCell ref="J48:O48"/>
    <mergeCell ref="P48:Q48"/>
    <mergeCell ref="A40:I40"/>
    <mergeCell ref="J40:K40"/>
    <mergeCell ref="B42:L42"/>
    <mergeCell ref="J43:K43"/>
    <mergeCell ref="A44:K44"/>
    <mergeCell ref="A45:K45"/>
    <mergeCell ref="A38:B38"/>
    <mergeCell ref="C38:E38"/>
    <mergeCell ref="H38:I38"/>
    <mergeCell ref="J38:K38"/>
    <mergeCell ref="A39:B39"/>
  </mergeCells>
  <pageMargins left="0.7" right="0.7" top="0.75" bottom="0.75" header="0.3" footer="0.3"/>
  <pageSetup paperSize="9" scale="4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CBE4D8-5568-466D-AD2E-E5EAACFE9EC5}">
  <dimension ref="A1:V48"/>
  <sheetViews>
    <sheetView workbookViewId="0">
      <selection activeCell="N18" sqref="N18"/>
    </sheetView>
  </sheetViews>
  <sheetFormatPr defaultColWidth="12.28515625" defaultRowHeight="12.75" x14ac:dyDescent="0.2"/>
  <cols>
    <col min="1" max="1" width="12.28515625" style="1"/>
    <col min="2" max="2" width="48" style="1" customWidth="1"/>
    <col min="3" max="3" width="9.5703125" style="1" customWidth="1"/>
    <col min="4" max="4" width="2.7109375" style="1" customWidth="1"/>
    <col min="5" max="5" width="12.28515625" style="1" hidden="1" customWidth="1"/>
    <col min="6" max="6" width="9.28515625" style="1" customWidth="1"/>
    <col min="7" max="7" width="12.28515625" style="1"/>
    <col min="8" max="8" width="8" style="1" customWidth="1"/>
    <col min="9" max="9" width="12.28515625" style="1" hidden="1" customWidth="1"/>
    <col min="10" max="10" width="12.28515625" style="1"/>
    <col min="11" max="11" width="7.28515625" style="1" customWidth="1"/>
    <col min="12" max="12" width="17.85546875" style="39" customWidth="1"/>
    <col min="13" max="13" width="19.7109375" style="39" customWidth="1"/>
    <col min="14" max="14" width="12.28515625" style="39"/>
    <col min="15" max="15" width="15.140625" style="39" customWidth="1"/>
    <col min="16" max="16384" width="12.28515625" style="39"/>
  </cols>
  <sheetData>
    <row r="1" spans="1:22" ht="48.75" customHeight="1" x14ac:dyDescent="0.2">
      <c r="A1" s="150" t="s">
        <v>71</v>
      </c>
      <c r="B1" s="150"/>
      <c r="C1" s="150"/>
      <c r="D1" s="150"/>
      <c r="E1" s="150"/>
      <c r="F1" s="150"/>
      <c r="G1" s="150"/>
      <c r="H1" s="150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1:22" s="1" customFormat="1" ht="13.5" thickBot="1" x14ac:dyDescent="0.25">
      <c r="A2" s="151" t="s">
        <v>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</row>
    <row r="3" spans="1:22" s="1" customFormat="1" ht="13.5" thickBot="1" x14ac:dyDescent="0.25">
      <c r="A3" s="152" t="s">
        <v>2</v>
      </c>
      <c r="B3" s="153"/>
      <c r="C3" s="153" t="s">
        <v>3</v>
      </c>
      <c r="D3" s="153"/>
      <c r="E3" s="153"/>
      <c r="F3" s="153"/>
      <c r="G3" s="153"/>
      <c r="H3" s="153"/>
      <c r="I3" s="153"/>
      <c r="J3" s="156" t="s">
        <v>4</v>
      </c>
      <c r="K3" s="156"/>
      <c r="L3" s="24" t="s">
        <v>5</v>
      </c>
      <c r="M3" s="25" t="s">
        <v>6</v>
      </c>
      <c r="N3" s="2" t="s">
        <v>7</v>
      </c>
      <c r="O3" s="2" t="s">
        <v>8</v>
      </c>
    </row>
    <row r="4" spans="1:22" s="1" customFormat="1" ht="21.75" thickBot="1" x14ac:dyDescent="0.25">
      <c r="A4" s="154"/>
      <c r="B4" s="155"/>
      <c r="C4" s="158" t="s">
        <v>9</v>
      </c>
      <c r="D4" s="158"/>
      <c r="E4" s="158"/>
      <c r="F4" s="57" t="s">
        <v>10</v>
      </c>
      <c r="G4" s="57" t="s">
        <v>11</v>
      </c>
      <c r="H4" s="159" t="s">
        <v>12</v>
      </c>
      <c r="I4" s="159"/>
      <c r="J4" s="157"/>
      <c r="K4" s="157"/>
      <c r="L4" s="3" t="s">
        <v>13</v>
      </c>
      <c r="M4" s="3"/>
      <c r="N4" s="23" t="s">
        <v>14</v>
      </c>
      <c r="O4" s="23" t="s">
        <v>15</v>
      </c>
    </row>
    <row r="5" spans="1:22" s="1" customFormat="1" ht="13.5" thickBot="1" x14ac:dyDescent="0.25">
      <c r="A5" s="142" t="s">
        <v>16</v>
      </c>
      <c r="B5" s="143"/>
      <c r="C5" s="143" t="s">
        <v>17</v>
      </c>
      <c r="D5" s="143"/>
      <c r="E5" s="143"/>
      <c r="F5" s="54" t="s">
        <v>18</v>
      </c>
      <c r="G5" s="54" t="s">
        <v>19</v>
      </c>
      <c r="H5" s="144" t="s">
        <v>20</v>
      </c>
      <c r="I5" s="144"/>
      <c r="J5" s="145">
        <v>6</v>
      </c>
      <c r="K5" s="146"/>
      <c r="L5" s="4">
        <v>7</v>
      </c>
      <c r="M5" s="4">
        <v>8</v>
      </c>
      <c r="N5" s="4">
        <v>9</v>
      </c>
      <c r="O5" s="4">
        <v>10</v>
      </c>
    </row>
    <row r="6" spans="1:22" s="1" customFormat="1" ht="108" customHeight="1" x14ac:dyDescent="0.2">
      <c r="A6" s="147" t="s">
        <v>58</v>
      </c>
      <c r="B6" s="147"/>
      <c r="C6" s="148"/>
      <c r="D6" s="148"/>
      <c r="E6" s="148"/>
      <c r="F6" s="55"/>
      <c r="G6" s="55"/>
      <c r="H6" s="148"/>
      <c r="I6" s="148"/>
      <c r="J6" s="149">
        <f>J7+J10+J18</f>
        <v>11864741</v>
      </c>
      <c r="K6" s="149"/>
      <c r="L6" s="26">
        <f>L7+L10+L18</f>
        <v>1635115.99</v>
      </c>
      <c r="M6" s="26">
        <f t="shared" ref="M6:M21" si="0">J6-L6</f>
        <v>10229625.01</v>
      </c>
      <c r="N6" s="27">
        <f t="shared" ref="N6:N37" si="1">L6/J6</f>
        <v>0.13781303696389158</v>
      </c>
      <c r="O6" s="36"/>
    </row>
    <row r="7" spans="1:22" s="1" customFormat="1" ht="28.5" customHeight="1" x14ac:dyDescent="0.2">
      <c r="A7" s="136" t="s">
        <v>21</v>
      </c>
      <c r="B7" s="136"/>
      <c r="C7" s="137" t="s">
        <v>22</v>
      </c>
      <c r="D7" s="137"/>
      <c r="E7" s="137"/>
      <c r="F7" s="52" t="s">
        <v>23</v>
      </c>
      <c r="G7" s="52" t="s">
        <v>24</v>
      </c>
      <c r="H7" s="138" t="s">
        <v>0</v>
      </c>
      <c r="I7" s="138"/>
      <c r="J7" s="139">
        <f>J8+J9</f>
        <v>802234</v>
      </c>
      <c r="K7" s="139"/>
      <c r="L7" s="5">
        <f>L8+L9</f>
        <v>118800.67</v>
      </c>
      <c r="M7" s="53">
        <f t="shared" si="0"/>
        <v>683433.33</v>
      </c>
      <c r="N7" s="6">
        <f t="shared" si="1"/>
        <v>0.14808730370440545</v>
      </c>
      <c r="O7" s="7"/>
    </row>
    <row r="8" spans="1:22" s="1" customFormat="1" ht="27" customHeight="1" x14ac:dyDescent="0.2">
      <c r="A8" s="103" t="s">
        <v>25</v>
      </c>
      <c r="B8" s="103"/>
      <c r="C8" s="104" t="s">
        <v>22</v>
      </c>
      <c r="D8" s="104"/>
      <c r="E8" s="104"/>
      <c r="F8" s="49" t="s">
        <v>23</v>
      </c>
      <c r="G8" s="49" t="s">
        <v>26</v>
      </c>
      <c r="H8" s="105">
        <v>120</v>
      </c>
      <c r="I8" s="105"/>
      <c r="J8" s="96">
        <v>794234</v>
      </c>
      <c r="K8" s="96"/>
      <c r="L8" s="8">
        <v>118800.67</v>
      </c>
      <c r="M8" s="8">
        <f t="shared" si="0"/>
        <v>675433.33</v>
      </c>
      <c r="N8" s="9">
        <f t="shared" si="1"/>
        <v>0.14957892762082711</v>
      </c>
      <c r="O8" s="18" t="s">
        <v>27</v>
      </c>
    </row>
    <row r="9" spans="1:22" s="1" customFormat="1" ht="28.5" customHeight="1" x14ac:dyDescent="0.2">
      <c r="A9" s="140" t="s">
        <v>28</v>
      </c>
      <c r="B9" s="140"/>
      <c r="C9" s="105" t="s">
        <v>22</v>
      </c>
      <c r="D9" s="105"/>
      <c r="E9" s="105"/>
      <c r="F9" s="32" t="s">
        <v>35</v>
      </c>
      <c r="G9" s="49">
        <v>110000190</v>
      </c>
      <c r="H9" s="105">
        <v>240</v>
      </c>
      <c r="I9" s="105"/>
      <c r="J9" s="96">
        <v>8000</v>
      </c>
      <c r="K9" s="96"/>
      <c r="L9" s="8">
        <v>0</v>
      </c>
      <c r="M9" s="8">
        <f t="shared" si="0"/>
        <v>8000</v>
      </c>
      <c r="N9" s="9">
        <f t="shared" si="1"/>
        <v>0</v>
      </c>
      <c r="O9" s="18" t="s">
        <v>27</v>
      </c>
    </row>
    <row r="10" spans="1:22" s="1" customFormat="1" ht="29.25" customHeight="1" x14ac:dyDescent="0.2">
      <c r="A10" s="141" t="s">
        <v>29</v>
      </c>
      <c r="B10" s="141"/>
      <c r="C10" s="137" t="s">
        <v>22</v>
      </c>
      <c r="D10" s="137"/>
      <c r="E10" s="137"/>
      <c r="F10" s="52" t="s">
        <v>30</v>
      </c>
      <c r="G10" s="52" t="s">
        <v>31</v>
      </c>
      <c r="H10" s="138" t="s">
        <v>0</v>
      </c>
      <c r="I10" s="138"/>
      <c r="J10" s="139">
        <f>J11+J12+J13+J14</f>
        <v>3488556</v>
      </c>
      <c r="K10" s="139"/>
      <c r="L10" s="5">
        <f>L11+L12+L13+L14</f>
        <v>463870.05</v>
      </c>
      <c r="M10" s="5">
        <f t="shared" si="0"/>
        <v>3024685.95</v>
      </c>
      <c r="N10" s="6">
        <f t="shared" si="1"/>
        <v>0.13296907087058371</v>
      </c>
      <c r="O10" s="6"/>
    </row>
    <row r="11" spans="1:22" s="1" customFormat="1" ht="25.5" customHeight="1" x14ac:dyDescent="0.2">
      <c r="A11" s="140" t="s">
        <v>25</v>
      </c>
      <c r="B11" s="140"/>
      <c r="C11" s="104" t="s">
        <v>22</v>
      </c>
      <c r="D11" s="104"/>
      <c r="E11" s="104"/>
      <c r="F11" s="49" t="s">
        <v>30</v>
      </c>
      <c r="G11" s="49" t="s">
        <v>32</v>
      </c>
      <c r="H11" s="105">
        <v>120</v>
      </c>
      <c r="I11" s="105"/>
      <c r="J11" s="96">
        <v>2321505</v>
      </c>
      <c r="K11" s="96"/>
      <c r="L11" s="8">
        <v>341924.24</v>
      </c>
      <c r="M11" s="10">
        <f t="shared" si="0"/>
        <v>1979580.76</v>
      </c>
      <c r="N11" s="11">
        <f t="shared" si="1"/>
        <v>0.14728559275125402</v>
      </c>
      <c r="O11" s="18" t="s">
        <v>27</v>
      </c>
    </row>
    <row r="12" spans="1:22" s="1" customFormat="1" ht="26.25" customHeight="1" x14ac:dyDescent="0.2">
      <c r="A12" s="140" t="s">
        <v>28</v>
      </c>
      <c r="B12" s="140"/>
      <c r="C12" s="104" t="s">
        <v>22</v>
      </c>
      <c r="D12" s="104"/>
      <c r="E12" s="104"/>
      <c r="F12" s="49" t="s">
        <v>30</v>
      </c>
      <c r="G12" s="32" t="s">
        <v>33</v>
      </c>
      <c r="H12" s="105">
        <v>240</v>
      </c>
      <c r="I12" s="105"/>
      <c r="J12" s="96">
        <v>1134051</v>
      </c>
      <c r="K12" s="96"/>
      <c r="L12" s="8">
        <v>118945.81</v>
      </c>
      <c r="M12" s="10">
        <f t="shared" si="0"/>
        <v>1015105.19</v>
      </c>
      <c r="N12" s="11">
        <f t="shared" si="1"/>
        <v>0.10488576792401752</v>
      </c>
      <c r="O12" s="18" t="s">
        <v>27</v>
      </c>
    </row>
    <row r="13" spans="1:22" s="1" customFormat="1" ht="14.25" customHeight="1" x14ac:dyDescent="0.2">
      <c r="A13" s="140" t="s">
        <v>34</v>
      </c>
      <c r="B13" s="140"/>
      <c r="C13" s="104" t="s">
        <v>22</v>
      </c>
      <c r="D13" s="104"/>
      <c r="E13" s="104"/>
      <c r="F13" s="49" t="s">
        <v>30</v>
      </c>
      <c r="G13" s="49" t="s">
        <v>33</v>
      </c>
      <c r="H13" s="105">
        <v>850</v>
      </c>
      <c r="I13" s="105"/>
      <c r="J13" s="96">
        <v>13000</v>
      </c>
      <c r="K13" s="96"/>
      <c r="L13" s="8">
        <v>0</v>
      </c>
      <c r="M13" s="10">
        <f t="shared" si="0"/>
        <v>13000</v>
      </c>
      <c r="N13" s="11">
        <f t="shared" si="1"/>
        <v>0</v>
      </c>
      <c r="O13" s="18" t="s">
        <v>27</v>
      </c>
    </row>
    <row r="14" spans="1:22" s="1" customFormat="1" ht="27.75" customHeight="1" x14ac:dyDescent="0.2">
      <c r="A14" s="140" t="s">
        <v>28</v>
      </c>
      <c r="B14" s="140"/>
      <c r="C14" s="105" t="s">
        <v>22</v>
      </c>
      <c r="D14" s="105"/>
      <c r="E14" s="105"/>
      <c r="F14" s="32" t="s">
        <v>35</v>
      </c>
      <c r="G14" s="49" t="s">
        <v>33</v>
      </c>
      <c r="H14" s="105">
        <v>240</v>
      </c>
      <c r="I14" s="105"/>
      <c r="J14" s="96">
        <v>20000</v>
      </c>
      <c r="K14" s="96"/>
      <c r="L14" s="8">
        <v>3000</v>
      </c>
      <c r="M14" s="10">
        <f t="shared" si="0"/>
        <v>17000</v>
      </c>
      <c r="N14" s="11">
        <f>L14/J14</f>
        <v>0.15</v>
      </c>
      <c r="O14" s="18" t="s">
        <v>27</v>
      </c>
    </row>
    <row r="15" spans="1:22" s="1" customFormat="1" ht="120" customHeight="1" x14ac:dyDescent="0.2">
      <c r="A15" s="99" t="s">
        <v>61</v>
      </c>
      <c r="B15" s="99"/>
      <c r="C15" s="100"/>
      <c r="D15" s="100"/>
      <c r="E15" s="100"/>
      <c r="F15" s="50"/>
      <c r="G15" s="50"/>
      <c r="H15" s="101"/>
      <c r="I15" s="101"/>
      <c r="J15" s="102">
        <f>J17</f>
        <v>126000</v>
      </c>
      <c r="K15" s="102"/>
      <c r="L15" s="13">
        <f>L17</f>
        <v>0</v>
      </c>
      <c r="M15" s="13">
        <f>J15-L15</f>
        <v>126000</v>
      </c>
      <c r="N15" s="14">
        <f>L15/J15</f>
        <v>0</v>
      </c>
      <c r="O15" s="14"/>
    </row>
    <row r="16" spans="1:22" s="1" customFormat="1" ht="63" customHeight="1" x14ac:dyDescent="0.2">
      <c r="A16" s="103" t="s">
        <v>62</v>
      </c>
      <c r="B16" s="103"/>
      <c r="C16" s="104" t="s">
        <v>22</v>
      </c>
      <c r="D16" s="104"/>
      <c r="E16" s="104"/>
      <c r="F16" s="32" t="s">
        <v>50</v>
      </c>
      <c r="G16" s="32" t="s">
        <v>51</v>
      </c>
      <c r="H16" s="105" t="s">
        <v>0</v>
      </c>
      <c r="I16" s="105"/>
      <c r="J16" s="106">
        <f>J17</f>
        <v>126000</v>
      </c>
      <c r="K16" s="106"/>
      <c r="L16" s="15">
        <f>L17</f>
        <v>0</v>
      </c>
      <c r="M16" s="19">
        <f>J16-L16</f>
        <v>126000</v>
      </c>
      <c r="N16" s="20">
        <f>L16/J16</f>
        <v>0</v>
      </c>
      <c r="O16" s="20"/>
    </row>
    <row r="17" spans="1:15" s="46" customFormat="1" ht="34.5" customHeight="1" x14ac:dyDescent="0.2">
      <c r="A17" s="132" t="s">
        <v>28</v>
      </c>
      <c r="B17" s="132"/>
      <c r="C17" s="133" t="s">
        <v>22</v>
      </c>
      <c r="D17" s="133"/>
      <c r="E17" s="133"/>
      <c r="F17" s="41" t="s">
        <v>50</v>
      </c>
      <c r="G17" s="41" t="s">
        <v>51</v>
      </c>
      <c r="H17" s="134">
        <v>240</v>
      </c>
      <c r="I17" s="134"/>
      <c r="J17" s="135">
        <v>126000</v>
      </c>
      <c r="K17" s="135"/>
      <c r="L17" s="42">
        <v>0</v>
      </c>
      <c r="M17" s="43">
        <f>J17-L17</f>
        <v>126000</v>
      </c>
      <c r="N17" s="44">
        <f>L17/J17</f>
        <v>0</v>
      </c>
      <c r="O17" s="45" t="s">
        <v>27</v>
      </c>
    </row>
    <row r="18" spans="1:15" s="1" customFormat="1" ht="69.75" customHeight="1" x14ac:dyDescent="0.2">
      <c r="A18" s="136" t="s">
        <v>36</v>
      </c>
      <c r="B18" s="136"/>
      <c r="C18" s="137" t="s">
        <v>22</v>
      </c>
      <c r="D18" s="137"/>
      <c r="E18" s="137"/>
      <c r="F18" s="52" t="s">
        <v>37</v>
      </c>
      <c r="G18" s="33" t="s">
        <v>38</v>
      </c>
      <c r="H18" s="138" t="s">
        <v>0</v>
      </c>
      <c r="I18" s="138"/>
      <c r="J18" s="139">
        <f>J19+J20+J21</f>
        <v>7573951</v>
      </c>
      <c r="K18" s="139"/>
      <c r="L18" s="5">
        <f>L19+L20+L21</f>
        <v>1052445.27</v>
      </c>
      <c r="M18" s="5">
        <f t="shared" si="0"/>
        <v>6521505.7300000004</v>
      </c>
      <c r="N18" s="6">
        <f t="shared" si="1"/>
        <v>0.13895591217846537</v>
      </c>
      <c r="O18" s="6"/>
    </row>
    <row r="19" spans="1:15" s="1" customFormat="1" ht="20.25" customHeight="1" x14ac:dyDescent="0.2">
      <c r="A19" s="129" t="s">
        <v>39</v>
      </c>
      <c r="B19" s="130"/>
      <c r="C19" s="131" t="s">
        <v>22</v>
      </c>
      <c r="D19" s="110"/>
      <c r="E19" s="111"/>
      <c r="F19" s="49" t="s">
        <v>37</v>
      </c>
      <c r="G19" s="32" t="s">
        <v>40</v>
      </c>
      <c r="H19" s="85">
        <v>110</v>
      </c>
      <c r="I19" s="85"/>
      <c r="J19" s="96">
        <v>5486543</v>
      </c>
      <c r="K19" s="96"/>
      <c r="L19" s="8">
        <v>823023.68</v>
      </c>
      <c r="M19" s="10">
        <f>J19-L19</f>
        <v>4663519.32</v>
      </c>
      <c r="N19" s="11">
        <f>L19/J19</f>
        <v>0.15000769701431302</v>
      </c>
      <c r="O19" s="18" t="s">
        <v>27</v>
      </c>
    </row>
    <row r="20" spans="1:15" s="1" customFormat="1" ht="27.75" customHeight="1" x14ac:dyDescent="0.2">
      <c r="A20" s="81" t="s">
        <v>28</v>
      </c>
      <c r="B20" s="81"/>
      <c r="C20" s="82" t="s">
        <v>22</v>
      </c>
      <c r="D20" s="83"/>
      <c r="E20" s="84"/>
      <c r="F20" s="51" t="s">
        <v>37</v>
      </c>
      <c r="G20" s="34" t="s">
        <v>40</v>
      </c>
      <c r="H20" s="85">
        <v>240</v>
      </c>
      <c r="I20" s="85"/>
      <c r="J20" s="86">
        <v>650000</v>
      </c>
      <c r="K20" s="86"/>
      <c r="L20" s="12">
        <v>52828.78</v>
      </c>
      <c r="M20" s="10">
        <f t="shared" si="0"/>
        <v>597171.22</v>
      </c>
      <c r="N20" s="11">
        <f t="shared" si="1"/>
        <v>8.1275046153846148E-2</v>
      </c>
      <c r="O20" s="18" t="s">
        <v>27</v>
      </c>
    </row>
    <row r="21" spans="1:15" s="1" customFormat="1" ht="15.75" x14ac:dyDescent="0.2">
      <c r="A21" s="129" t="s">
        <v>39</v>
      </c>
      <c r="B21" s="130"/>
      <c r="C21" s="131" t="s">
        <v>22</v>
      </c>
      <c r="D21" s="110"/>
      <c r="E21" s="111"/>
      <c r="F21" s="32" t="s">
        <v>41</v>
      </c>
      <c r="G21" s="32" t="s">
        <v>40</v>
      </c>
      <c r="H21" s="85">
        <v>110</v>
      </c>
      <c r="I21" s="85"/>
      <c r="J21" s="96">
        <v>1437408</v>
      </c>
      <c r="K21" s="96"/>
      <c r="L21" s="8">
        <v>176592.81</v>
      </c>
      <c r="M21" s="10">
        <f t="shared" si="0"/>
        <v>1260815.19</v>
      </c>
      <c r="N21" s="11">
        <f t="shared" si="1"/>
        <v>0.1228550348961464</v>
      </c>
      <c r="O21" s="18" t="s">
        <v>27</v>
      </c>
    </row>
    <row r="22" spans="1:15" s="1" customFormat="1" ht="153.75" customHeight="1" x14ac:dyDescent="0.2">
      <c r="A22" s="99" t="s">
        <v>59</v>
      </c>
      <c r="B22" s="99"/>
      <c r="C22" s="100"/>
      <c r="D22" s="100"/>
      <c r="E22" s="100"/>
      <c r="F22" s="35"/>
      <c r="G22" s="35"/>
      <c r="H22" s="101" t="s">
        <v>0</v>
      </c>
      <c r="I22" s="101"/>
      <c r="J22" s="128">
        <f>J23</f>
        <v>192000</v>
      </c>
      <c r="K22" s="128"/>
      <c r="L22" s="28">
        <f>L23</f>
        <v>16000</v>
      </c>
      <c r="M22" s="28">
        <f>J22-L22</f>
        <v>176000</v>
      </c>
      <c r="N22" s="29">
        <f>L22/J22</f>
        <v>8.3333333333333329E-2</v>
      </c>
      <c r="O22" s="14"/>
    </row>
    <row r="23" spans="1:15" s="1" customFormat="1" ht="27" customHeight="1" x14ac:dyDescent="0.2">
      <c r="A23" s="103" t="s">
        <v>28</v>
      </c>
      <c r="B23" s="103"/>
      <c r="C23" s="104" t="s">
        <v>22</v>
      </c>
      <c r="D23" s="104"/>
      <c r="E23" s="104"/>
      <c r="F23" s="32" t="s">
        <v>42</v>
      </c>
      <c r="G23" s="32" t="s">
        <v>43</v>
      </c>
      <c r="H23" s="105">
        <v>240</v>
      </c>
      <c r="I23" s="105"/>
      <c r="J23" s="127">
        <v>192000</v>
      </c>
      <c r="K23" s="127"/>
      <c r="L23" s="30">
        <v>16000</v>
      </c>
      <c r="M23" s="30">
        <f>J23-L23</f>
        <v>176000</v>
      </c>
      <c r="N23" s="31">
        <f>L23/J23</f>
        <v>8.3333333333333329E-2</v>
      </c>
      <c r="O23" s="18" t="s">
        <v>27</v>
      </c>
    </row>
    <row r="24" spans="1:15" s="1" customFormat="1" ht="118.5" customHeight="1" x14ac:dyDescent="0.2">
      <c r="A24" s="99" t="s">
        <v>70</v>
      </c>
      <c r="B24" s="99"/>
      <c r="C24" s="100"/>
      <c r="D24" s="100"/>
      <c r="E24" s="100"/>
      <c r="F24" s="35"/>
      <c r="G24" s="35"/>
      <c r="H24" s="101" t="s">
        <v>0</v>
      </c>
      <c r="I24" s="101"/>
      <c r="J24" s="128">
        <f>J25</f>
        <v>10000</v>
      </c>
      <c r="K24" s="128"/>
      <c r="L24" s="28">
        <f>L25</f>
        <v>0</v>
      </c>
      <c r="M24" s="28">
        <f>J24-L24</f>
        <v>10000</v>
      </c>
      <c r="N24" s="29">
        <f>L24/J24</f>
        <v>0</v>
      </c>
      <c r="O24" s="14"/>
    </row>
    <row r="25" spans="1:15" s="1" customFormat="1" ht="27" customHeight="1" x14ac:dyDescent="0.2">
      <c r="A25" s="103" t="s">
        <v>28</v>
      </c>
      <c r="B25" s="103"/>
      <c r="C25" s="104" t="s">
        <v>22</v>
      </c>
      <c r="D25" s="104"/>
      <c r="E25" s="104"/>
      <c r="F25" s="32" t="s">
        <v>42</v>
      </c>
      <c r="G25" s="32" t="s">
        <v>43</v>
      </c>
      <c r="H25" s="105">
        <v>240</v>
      </c>
      <c r="I25" s="105"/>
      <c r="J25" s="127">
        <v>10000</v>
      </c>
      <c r="K25" s="127"/>
      <c r="L25" s="30">
        <v>0</v>
      </c>
      <c r="M25" s="30">
        <f>J25-L25</f>
        <v>10000</v>
      </c>
      <c r="N25" s="31">
        <f>L25/J25</f>
        <v>0</v>
      </c>
      <c r="O25" s="18" t="s">
        <v>27</v>
      </c>
    </row>
    <row r="26" spans="1:15" s="1" customFormat="1" ht="101.25" customHeight="1" x14ac:dyDescent="0.2">
      <c r="A26" s="99" t="s">
        <v>60</v>
      </c>
      <c r="B26" s="99"/>
      <c r="C26" s="100"/>
      <c r="D26" s="100"/>
      <c r="E26" s="100"/>
      <c r="F26" s="35"/>
      <c r="G26" s="50"/>
      <c r="H26" s="101"/>
      <c r="I26" s="101"/>
      <c r="J26" s="102">
        <f>J28</f>
        <v>1961824.66</v>
      </c>
      <c r="K26" s="102"/>
      <c r="L26" s="13">
        <f>L28</f>
        <v>145577.31</v>
      </c>
      <c r="M26" s="13">
        <f>M28</f>
        <v>1816247.3499999999</v>
      </c>
      <c r="N26" s="14">
        <f t="shared" si="1"/>
        <v>7.4205056633348671E-2</v>
      </c>
      <c r="O26" s="14"/>
    </row>
    <row r="27" spans="1:15" s="1" customFormat="1" ht="117.75" customHeight="1" x14ac:dyDescent="0.2">
      <c r="A27" s="103" t="s">
        <v>44</v>
      </c>
      <c r="B27" s="103"/>
      <c r="C27" s="104" t="s">
        <v>22</v>
      </c>
      <c r="D27" s="104"/>
      <c r="E27" s="104"/>
      <c r="F27" s="32" t="s">
        <v>45</v>
      </c>
      <c r="G27" s="32" t="s">
        <v>46</v>
      </c>
      <c r="H27" s="105" t="s">
        <v>0</v>
      </c>
      <c r="I27" s="105"/>
      <c r="J27" s="106">
        <f>J28</f>
        <v>1961824.66</v>
      </c>
      <c r="K27" s="106"/>
      <c r="L27" s="15">
        <f>L28</f>
        <v>145577.31</v>
      </c>
      <c r="M27" s="15">
        <f>M28</f>
        <v>1816247.3499999999</v>
      </c>
      <c r="N27" s="16">
        <f t="shared" si="1"/>
        <v>7.4205056633348671E-2</v>
      </c>
      <c r="O27" s="16"/>
    </row>
    <row r="28" spans="1:15" s="1" customFormat="1" ht="29.25" customHeight="1" x14ac:dyDescent="0.2">
      <c r="A28" s="103" t="s">
        <v>28</v>
      </c>
      <c r="B28" s="103"/>
      <c r="C28" s="104" t="s">
        <v>22</v>
      </c>
      <c r="D28" s="104"/>
      <c r="E28" s="104"/>
      <c r="F28" s="32" t="s">
        <v>45</v>
      </c>
      <c r="G28" s="32" t="s">
        <v>46</v>
      </c>
      <c r="H28" s="105">
        <v>240</v>
      </c>
      <c r="I28" s="105"/>
      <c r="J28" s="96">
        <v>1961824.66</v>
      </c>
      <c r="K28" s="96"/>
      <c r="L28" s="8">
        <v>145577.31</v>
      </c>
      <c r="M28" s="8">
        <f>J28-L28</f>
        <v>1816247.3499999999</v>
      </c>
      <c r="N28" s="9">
        <f t="shared" si="1"/>
        <v>7.4205056633348671E-2</v>
      </c>
      <c r="O28" s="18" t="s">
        <v>47</v>
      </c>
    </row>
    <row r="29" spans="1:15" s="1" customFormat="1" ht="127.5" customHeight="1" x14ac:dyDescent="0.2">
      <c r="A29" s="116" t="s">
        <v>66</v>
      </c>
      <c r="B29" s="117"/>
      <c r="C29" s="118"/>
      <c r="D29" s="119"/>
      <c r="E29" s="120"/>
      <c r="F29" s="50"/>
      <c r="G29" s="50"/>
      <c r="H29" s="121"/>
      <c r="I29" s="122"/>
      <c r="J29" s="123">
        <f>J31</f>
        <v>250000</v>
      </c>
      <c r="K29" s="124"/>
      <c r="L29" s="13">
        <f>L31</f>
        <v>0</v>
      </c>
      <c r="M29" s="13">
        <f t="shared" ref="M29:M39" si="2">J29-L29</f>
        <v>250000</v>
      </c>
      <c r="N29" s="14">
        <f t="shared" si="1"/>
        <v>0</v>
      </c>
      <c r="O29" s="14"/>
    </row>
    <row r="30" spans="1:15" s="1" customFormat="1" ht="63.75" customHeight="1" x14ac:dyDescent="0.2">
      <c r="A30" s="107" t="s">
        <v>67</v>
      </c>
      <c r="B30" s="108"/>
      <c r="C30" s="109" t="s">
        <v>22</v>
      </c>
      <c r="D30" s="110"/>
      <c r="E30" s="111"/>
      <c r="F30" s="49" t="s">
        <v>48</v>
      </c>
      <c r="G30" s="49" t="s">
        <v>49</v>
      </c>
      <c r="H30" s="112" t="s">
        <v>0</v>
      </c>
      <c r="I30" s="113"/>
      <c r="J30" s="125">
        <f>J31</f>
        <v>250000</v>
      </c>
      <c r="K30" s="126"/>
      <c r="L30" s="15">
        <f>L31</f>
        <v>0</v>
      </c>
      <c r="M30" s="19">
        <f t="shared" si="2"/>
        <v>250000</v>
      </c>
      <c r="N30" s="20">
        <f t="shared" si="1"/>
        <v>0</v>
      </c>
      <c r="O30" s="20"/>
    </row>
    <row r="31" spans="1:15" s="1" customFormat="1" ht="51" customHeight="1" x14ac:dyDescent="0.2">
      <c r="A31" s="107" t="s">
        <v>28</v>
      </c>
      <c r="B31" s="108"/>
      <c r="C31" s="109" t="s">
        <v>22</v>
      </c>
      <c r="D31" s="110"/>
      <c r="E31" s="111"/>
      <c r="F31" s="49" t="s">
        <v>48</v>
      </c>
      <c r="G31" s="49" t="s">
        <v>49</v>
      </c>
      <c r="H31" s="112">
        <v>240</v>
      </c>
      <c r="I31" s="113"/>
      <c r="J31" s="114">
        <v>250000</v>
      </c>
      <c r="K31" s="115"/>
      <c r="L31" s="8">
        <v>0</v>
      </c>
      <c r="M31" s="10">
        <f t="shared" si="2"/>
        <v>250000</v>
      </c>
      <c r="N31" s="11">
        <f t="shared" si="1"/>
        <v>0</v>
      </c>
      <c r="O31" s="18" t="s">
        <v>27</v>
      </c>
    </row>
    <row r="32" spans="1:15" s="1" customFormat="1" ht="113.25" customHeight="1" x14ac:dyDescent="0.2">
      <c r="A32" s="99" t="s">
        <v>63</v>
      </c>
      <c r="B32" s="99"/>
      <c r="C32" s="100"/>
      <c r="D32" s="100"/>
      <c r="E32" s="100"/>
      <c r="F32" s="50"/>
      <c r="G32" s="50"/>
      <c r="H32" s="101" t="s">
        <v>0</v>
      </c>
      <c r="I32" s="101"/>
      <c r="J32" s="102">
        <f>J34+J36</f>
        <v>13243245</v>
      </c>
      <c r="K32" s="102"/>
      <c r="L32" s="13">
        <f>L34+L36</f>
        <v>120571.35</v>
      </c>
      <c r="M32" s="13">
        <f t="shared" si="2"/>
        <v>13122673.65</v>
      </c>
      <c r="N32" s="14">
        <f t="shared" si="1"/>
        <v>9.1043660371759351E-3</v>
      </c>
      <c r="O32" s="14"/>
    </row>
    <row r="33" spans="1:17" s="1" customFormat="1" ht="60.75" customHeight="1" x14ac:dyDescent="0.2">
      <c r="A33" s="103" t="s">
        <v>64</v>
      </c>
      <c r="B33" s="103"/>
      <c r="C33" s="104" t="s">
        <v>22</v>
      </c>
      <c r="D33" s="104"/>
      <c r="E33" s="104"/>
      <c r="F33" s="49" t="s">
        <v>41</v>
      </c>
      <c r="G33" s="49" t="s">
        <v>52</v>
      </c>
      <c r="H33" s="105" t="s">
        <v>0</v>
      </c>
      <c r="I33" s="105"/>
      <c r="J33" s="106">
        <f>J34</f>
        <v>6336828.5800000001</v>
      </c>
      <c r="K33" s="106"/>
      <c r="L33" s="15">
        <f>L34</f>
        <v>120571.35</v>
      </c>
      <c r="M33" s="19">
        <f t="shared" si="2"/>
        <v>6216257.2300000004</v>
      </c>
      <c r="N33" s="20">
        <f t="shared" si="1"/>
        <v>1.902708089351535E-2</v>
      </c>
      <c r="O33" s="20"/>
    </row>
    <row r="34" spans="1:17" s="1" customFormat="1" ht="30.75" customHeight="1" x14ac:dyDescent="0.2">
      <c r="A34" s="103" t="s">
        <v>28</v>
      </c>
      <c r="B34" s="103"/>
      <c r="C34" s="104" t="s">
        <v>22</v>
      </c>
      <c r="D34" s="104"/>
      <c r="E34" s="104"/>
      <c r="F34" s="49" t="s">
        <v>41</v>
      </c>
      <c r="G34" s="49" t="s">
        <v>52</v>
      </c>
      <c r="H34" s="105">
        <v>240</v>
      </c>
      <c r="I34" s="105"/>
      <c r="J34" s="96">
        <v>6336828.5800000001</v>
      </c>
      <c r="K34" s="96"/>
      <c r="L34" s="8">
        <v>120571.35</v>
      </c>
      <c r="M34" s="10">
        <f t="shared" si="2"/>
        <v>6216257.2300000004</v>
      </c>
      <c r="N34" s="11">
        <f t="shared" si="1"/>
        <v>1.902708089351535E-2</v>
      </c>
      <c r="O34" s="18" t="s">
        <v>27</v>
      </c>
    </row>
    <row r="35" spans="1:17" s="1" customFormat="1" ht="27" customHeight="1" x14ac:dyDescent="0.2">
      <c r="A35" s="103" t="s">
        <v>68</v>
      </c>
      <c r="B35" s="103"/>
      <c r="C35" s="104" t="s">
        <v>22</v>
      </c>
      <c r="D35" s="104"/>
      <c r="E35" s="104"/>
      <c r="F35" s="49" t="s">
        <v>41</v>
      </c>
      <c r="G35" s="49" t="s">
        <v>69</v>
      </c>
      <c r="H35" s="105"/>
      <c r="I35" s="105"/>
      <c r="J35" s="106">
        <f>J36</f>
        <v>6906416.4199999999</v>
      </c>
      <c r="K35" s="106"/>
      <c r="L35" s="15">
        <f>L36</f>
        <v>0</v>
      </c>
      <c r="M35" s="19">
        <f t="shared" ref="M35:M36" si="3">J35-L35</f>
        <v>6906416.4199999999</v>
      </c>
      <c r="N35" s="20">
        <f t="shared" si="1"/>
        <v>0</v>
      </c>
      <c r="O35" s="18" t="s">
        <v>27</v>
      </c>
    </row>
    <row r="36" spans="1:17" s="1" customFormat="1" ht="24.75" customHeight="1" x14ac:dyDescent="0.2">
      <c r="A36" s="103" t="s">
        <v>28</v>
      </c>
      <c r="B36" s="103"/>
      <c r="C36" s="104" t="s">
        <v>22</v>
      </c>
      <c r="D36" s="104"/>
      <c r="E36" s="104"/>
      <c r="F36" s="49" t="s">
        <v>41</v>
      </c>
      <c r="G36" s="49" t="s">
        <v>69</v>
      </c>
      <c r="H36" s="105">
        <v>240</v>
      </c>
      <c r="I36" s="105"/>
      <c r="J36" s="96">
        <v>6906416.4199999999</v>
      </c>
      <c r="K36" s="96"/>
      <c r="L36" s="8">
        <v>0</v>
      </c>
      <c r="M36" s="10">
        <f t="shared" si="3"/>
        <v>6906416.4199999999</v>
      </c>
      <c r="N36" s="11">
        <f t="shared" si="1"/>
        <v>0</v>
      </c>
      <c r="O36" s="18" t="s">
        <v>27</v>
      </c>
    </row>
    <row r="37" spans="1:17" s="1" customFormat="1" ht="113.25" customHeight="1" x14ac:dyDescent="0.2">
      <c r="A37" s="99" t="s">
        <v>65</v>
      </c>
      <c r="B37" s="99"/>
      <c r="C37" s="100"/>
      <c r="D37" s="100"/>
      <c r="E37" s="100"/>
      <c r="F37" s="50"/>
      <c r="G37" s="50"/>
      <c r="H37" s="101" t="s">
        <v>0</v>
      </c>
      <c r="I37" s="101"/>
      <c r="J37" s="102">
        <f>J38</f>
        <v>250000</v>
      </c>
      <c r="K37" s="102"/>
      <c r="L37" s="13">
        <f>L38</f>
        <v>13903.78</v>
      </c>
      <c r="M37" s="13">
        <f t="shared" si="2"/>
        <v>236096.22</v>
      </c>
      <c r="N37" s="14">
        <f t="shared" si="1"/>
        <v>5.5615120000000004E-2</v>
      </c>
      <c r="O37" s="14"/>
    </row>
    <row r="38" spans="1:17" s="1" customFormat="1" ht="31.5" customHeight="1" x14ac:dyDescent="0.2">
      <c r="A38" s="103" t="s">
        <v>28</v>
      </c>
      <c r="B38" s="103"/>
      <c r="C38" s="104" t="s">
        <v>22</v>
      </c>
      <c r="D38" s="104"/>
      <c r="E38" s="104"/>
      <c r="F38" s="49" t="s">
        <v>53</v>
      </c>
      <c r="G38" s="49" t="s">
        <v>54</v>
      </c>
      <c r="H38" s="105">
        <v>240</v>
      </c>
      <c r="I38" s="105"/>
      <c r="J38" s="96">
        <v>250000</v>
      </c>
      <c r="K38" s="96"/>
      <c r="L38" s="8">
        <v>13903.78</v>
      </c>
      <c r="M38" s="10">
        <f t="shared" si="2"/>
        <v>236096.22</v>
      </c>
      <c r="N38" s="11">
        <f>L38/J38</f>
        <v>5.5615120000000004E-2</v>
      </c>
      <c r="O38" s="18" t="s">
        <v>27</v>
      </c>
    </row>
    <row r="39" spans="1:17" s="1" customFormat="1" ht="15.75" x14ac:dyDescent="0.2">
      <c r="A39" s="95" t="s">
        <v>55</v>
      </c>
      <c r="B39" s="95"/>
      <c r="C39" s="95"/>
      <c r="D39" s="95"/>
      <c r="E39" s="95"/>
      <c r="F39" s="95"/>
      <c r="G39" s="95"/>
      <c r="H39" s="95"/>
      <c r="I39" s="95"/>
      <c r="J39" s="96">
        <f>J7+J10+J18+J22+J26+J29+J15+J32+J37+J24</f>
        <v>27897810.66</v>
      </c>
      <c r="K39" s="96"/>
      <c r="L39" s="8">
        <f>L7+L10+L18+L22+L26+L29+L15+L32+L37</f>
        <v>1931168.4300000002</v>
      </c>
      <c r="M39" s="8">
        <f t="shared" si="2"/>
        <v>25966642.23</v>
      </c>
      <c r="N39" s="9">
        <f>L39/J39</f>
        <v>6.9222938442582441E-2</v>
      </c>
      <c r="O39" s="17"/>
    </row>
    <row r="40" spans="1:17" s="1" customFormat="1" ht="15" x14ac:dyDescent="0.2">
      <c r="A40" s="56"/>
      <c r="B40" s="37"/>
      <c r="C40" s="56"/>
      <c r="D40" s="56"/>
      <c r="E40" s="56"/>
      <c r="F40" s="56"/>
      <c r="G40" s="56"/>
      <c r="H40" s="56"/>
      <c r="I40" s="56"/>
      <c r="J40" s="48"/>
      <c r="K40" s="48"/>
    </row>
    <row r="41" spans="1:17" s="1" customFormat="1" ht="15.75" x14ac:dyDescent="0.2">
      <c r="A41" s="56"/>
      <c r="B41" s="97" t="s">
        <v>56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7" s="1" customFormat="1" ht="15" x14ac:dyDescent="0.2">
      <c r="A42" s="56"/>
      <c r="B42" s="56"/>
      <c r="C42" s="56"/>
      <c r="D42" s="56"/>
      <c r="E42" s="56"/>
      <c r="F42" s="56"/>
      <c r="G42" s="56"/>
      <c r="H42" s="56"/>
      <c r="I42" s="56"/>
      <c r="J42" s="98"/>
      <c r="K42" s="98"/>
    </row>
    <row r="43" spans="1:17" s="1" customFormat="1" ht="15.75" x14ac:dyDescent="0.2">
      <c r="A43" s="97" t="s">
        <v>57</v>
      </c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21"/>
      <c r="M43" s="21"/>
      <c r="N43" s="40"/>
    </row>
    <row r="44" spans="1:17" s="1" customFormat="1" ht="15.75" x14ac:dyDescent="0.25">
      <c r="A44" s="97" t="s">
        <v>72</v>
      </c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22"/>
      <c r="M44" s="21"/>
      <c r="N44" s="40"/>
    </row>
    <row r="45" spans="1:17" s="1" customFormat="1" ht="14.25" x14ac:dyDescent="0.2">
      <c r="A45" s="87"/>
      <c r="B45" s="87"/>
      <c r="C45" s="87"/>
      <c r="D45" s="87"/>
      <c r="E45" s="87"/>
      <c r="F45" s="87"/>
      <c r="G45" s="87"/>
      <c r="H45" s="87"/>
      <c r="I45" s="87"/>
      <c r="J45" s="87"/>
      <c r="K45" s="87"/>
    </row>
    <row r="46" spans="1:17" s="1" customFormat="1" x14ac:dyDescent="0.2">
      <c r="A46" s="88"/>
      <c r="B46" s="88"/>
      <c r="C46" s="89"/>
      <c r="D46" s="89"/>
      <c r="E46" s="89"/>
      <c r="F46" s="89"/>
      <c r="G46" s="89"/>
      <c r="H46" s="89"/>
      <c r="I46" s="89"/>
      <c r="J46" s="90"/>
      <c r="K46" s="90"/>
      <c r="L46" s="90"/>
      <c r="M46" s="90"/>
      <c r="N46" s="90"/>
      <c r="O46" s="90"/>
      <c r="P46" s="90"/>
      <c r="Q46" s="47"/>
    </row>
    <row r="47" spans="1:17" s="1" customFormat="1" x14ac:dyDescent="0.2">
      <c r="A47" s="91" t="s">
        <v>0</v>
      </c>
      <c r="B47" s="91"/>
      <c r="C47" s="47"/>
      <c r="D47" s="92"/>
      <c r="E47" s="92"/>
      <c r="F47" s="92"/>
      <c r="G47" s="92"/>
      <c r="H47" s="92"/>
      <c r="I47" s="47"/>
      <c r="J47" s="93"/>
      <c r="K47" s="93"/>
      <c r="L47" s="93"/>
      <c r="M47" s="93"/>
      <c r="N47" s="93"/>
      <c r="O47" s="93"/>
      <c r="P47" s="94"/>
      <c r="Q47" s="94"/>
    </row>
    <row r="48" spans="1:17" s="1" customFormat="1" x14ac:dyDescent="0.2">
      <c r="A48" s="80"/>
      <c r="B48" s="80"/>
      <c r="C48" s="80"/>
      <c r="D48" s="80"/>
      <c r="E48" s="80"/>
      <c r="F48" s="80"/>
      <c r="G48" s="80"/>
      <c r="H48" s="80"/>
      <c r="I48" s="80"/>
      <c r="J48" s="80"/>
      <c r="K48" s="80"/>
    </row>
  </sheetData>
  <mergeCells count="158">
    <mergeCell ref="A1:H1"/>
    <mergeCell ref="A2:K2"/>
    <mergeCell ref="A3:B4"/>
    <mergeCell ref="C3:I3"/>
    <mergeCell ref="J3:K4"/>
    <mergeCell ref="C4:E4"/>
    <mergeCell ref="H4:I4"/>
    <mergeCell ref="J31:K31"/>
    <mergeCell ref="H31:I31"/>
    <mergeCell ref="J30:K30"/>
    <mergeCell ref="H30:I30"/>
    <mergeCell ref="J29:K29"/>
    <mergeCell ref="H29:I29"/>
    <mergeCell ref="C31:E31"/>
    <mergeCell ref="A31:B31"/>
    <mergeCell ref="C30:E30"/>
    <mergeCell ref="A30:B30"/>
    <mergeCell ref="C29:E29"/>
    <mergeCell ref="A29:B29"/>
    <mergeCell ref="A7:B7"/>
    <mergeCell ref="C7:E7"/>
    <mergeCell ref="H7:I7"/>
    <mergeCell ref="J7:K7"/>
    <mergeCell ref="A8:B8"/>
    <mergeCell ref="C8:E8"/>
    <mergeCell ref="H8:I8"/>
    <mergeCell ref="J8:K8"/>
    <mergeCell ref="A5:B5"/>
    <mergeCell ref="C5:E5"/>
    <mergeCell ref="H5:I5"/>
    <mergeCell ref="J5:K5"/>
    <mergeCell ref="A6:B6"/>
    <mergeCell ref="C6:E6"/>
    <mergeCell ref="H6:I6"/>
    <mergeCell ref="J6:K6"/>
    <mergeCell ref="A11:B11"/>
    <mergeCell ref="C11:E11"/>
    <mergeCell ref="H11:I11"/>
    <mergeCell ref="J11:K11"/>
    <mergeCell ref="A12:B12"/>
    <mergeCell ref="C12:E12"/>
    <mergeCell ref="H12:I12"/>
    <mergeCell ref="J12:K12"/>
    <mergeCell ref="A9:B9"/>
    <mergeCell ref="C9:E9"/>
    <mergeCell ref="H9:I9"/>
    <mergeCell ref="J9:K9"/>
    <mergeCell ref="A10:B10"/>
    <mergeCell ref="C10:E10"/>
    <mergeCell ref="H10:I10"/>
    <mergeCell ref="J10:K10"/>
    <mergeCell ref="A18:B18"/>
    <mergeCell ref="C18:E18"/>
    <mergeCell ref="H18:I18"/>
    <mergeCell ref="J18:K18"/>
    <mergeCell ref="A19:B19"/>
    <mergeCell ref="C19:E19"/>
    <mergeCell ref="H19:I19"/>
    <mergeCell ref="J19:K19"/>
    <mergeCell ref="A13:B13"/>
    <mergeCell ref="C13:E13"/>
    <mergeCell ref="H13:I13"/>
    <mergeCell ref="J13:K13"/>
    <mergeCell ref="A14:B14"/>
    <mergeCell ref="C14:E14"/>
    <mergeCell ref="H14:I14"/>
    <mergeCell ref="J14:K14"/>
    <mergeCell ref="A23:B23"/>
    <mergeCell ref="C23:E23"/>
    <mergeCell ref="H23:I23"/>
    <mergeCell ref="J23:K23"/>
    <mergeCell ref="A20:B20"/>
    <mergeCell ref="C20:E20"/>
    <mergeCell ref="H20:I20"/>
    <mergeCell ref="J20:K20"/>
    <mergeCell ref="A21:B21"/>
    <mergeCell ref="C21:E21"/>
    <mergeCell ref="H21:I21"/>
    <mergeCell ref="J21:K21"/>
    <mergeCell ref="A15:B15"/>
    <mergeCell ref="C15:E15"/>
    <mergeCell ref="H15:I15"/>
    <mergeCell ref="J15:K15"/>
    <mergeCell ref="A16:B16"/>
    <mergeCell ref="C16:E16"/>
    <mergeCell ref="H16:I16"/>
    <mergeCell ref="J16:K16"/>
    <mergeCell ref="A33:B33"/>
    <mergeCell ref="C33:E33"/>
    <mergeCell ref="H33:I33"/>
    <mergeCell ref="J33:K33"/>
    <mergeCell ref="A28:B28"/>
    <mergeCell ref="C28:E28"/>
    <mergeCell ref="H28:I28"/>
    <mergeCell ref="J28:K28"/>
    <mergeCell ref="A26:B26"/>
    <mergeCell ref="C26:E26"/>
    <mergeCell ref="H26:I26"/>
    <mergeCell ref="J26:K26"/>
    <mergeCell ref="A27:B27"/>
    <mergeCell ref="C27:E27"/>
    <mergeCell ref="H27:I27"/>
    <mergeCell ref="J27:K27"/>
    <mergeCell ref="A34:B34"/>
    <mergeCell ref="C34:E34"/>
    <mergeCell ref="H34:I34"/>
    <mergeCell ref="J34:K34"/>
    <mergeCell ref="A17:B17"/>
    <mergeCell ref="C17:E17"/>
    <mergeCell ref="H17:I17"/>
    <mergeCell ref="J17:K17"/>
    <mergeCell ref="A32:B32"/>
    <mergeCell ref="C32:E32"/>
    <mergeCell ref="H32:I32"/>
    <mergeCell ref="J32:K32"/>
    <mergeCell ref="A24:B24"/>
    <mergeCell ref="C24:E24"/>
    <mergeCell ref="H24:I24"/>
    <mergeCell ref="J24:K24"/>
    <mergeCell ref="A25:B25"/>
    <mergeCell ref="C25:E25"/>
    <mergeCell ref="H25:I25"/>
    <mergeCell ref="J25:K25"/>
    <mergeCell ref="A22:B22"/>
    <mergeCell ref="C22:E22"/>
    <mergeCell ref="H22:I22"/>
    <mergeCell ref="J22:K22"/>
    <mergeCell ref="A35:B35"/>
    <mergeCell ref="C35:E35"/>
    <mergeCell ref="H35:I35"/>
    <mergeCell ref="J35:K35"/>
    <mergeCell ref="A38:B38"/>
    <mergeCell ref="C38:E38"/>
    <mergeCell ref="H38:I38"/>
    <mergeCell ref="J38:K38"/>
    <mergeCell ref="A39:I39"/>
    <mergeCell ref="J39:K39"/>
    <mergeCell ref="A36:B36"/>
    <mergeCell ref="C36:E36"/>
    <mergeCell ref="H36:I36"/>
    <mergeCell ref="J36:K36"/>
    <mergeCell ref="A37:B37"/>
    <mergeCell ref="C37:E37"/>
    <mergeCell ref="H37:I37"/>
    <mergeCell ref="J37:K37"/>
    <mergeCell ref="A47:B47"/>
    <mergeCell ref="D47:H47"/>
    <mergeCell ref="J47:O47"/>
    <mergeCell ref="P47:Q47"/>
    <mergeCell ref="A48:K48"/>
    <mergeCell ref="B41:L41"/>
    <mergeCell ref="J42:K42"/>
    <mergeCell ref="A43:K43"/>
    <mergeCell ref="A44:K44"/>
    <mergeCell ref="A45:K45"/>
    <mergeCell ref="A46:B46"/>
    <mergeCell ref="C46:I46"/>
    <mergeCell ref="J46:P46"/>
  </mergeCells>
  <phoneticPr fontId="26" type="noConversion"/>
  <pageMargins left="0.7" right="0.7" top="0.75" bottom="0.75" header="0.3" footer="0.3"/>
  <pageSetup paperSize="9" scale="4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май 2022</vt:lpstr>
      <vt:lpstr>апрель 2022 =</vt:lpstr>
      <vt:lpstr>март 2022</vt:lpstr>
      <vt:lpstr>МЦП декабрь 2021 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2022-06-06T07:57:53Z</dcterms:modified>
</cp:coreProperties>
</file>